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bookViews>
    <workbookView xWindow="0" yWindow="0" windowWidth="19440" windowHeight="9735" tabRatio="887"/>
  </bookViews>
  <sheets>
    <sheet name="Du lieu ban dau" sheetId="23" r:id="rId1"/>
    <sheet name="1.Gia tri du toan" sheetId="28" r:id="rId2"/>
    <sheet name="2.Gia tri HD,PLHD" sheetId="22" r:id="rId3"/>
  </sheets>
  <externalReferences>
    <externalReference r:id="rId4"/>
  </externalReferences>
  <definedNames>
    <definedName name="_cep1" hidden="1">{"'Sheet1'!$L$16"}</definedName>
    <definedName name="_Fill" localSheetId="1" hidden="1">#REF!</definedName>
    <definedName name="_Fill" hidden="1">#REF!</definedName>
    <definedName name="_xlnm._FilterDatabase" localSheetId="1" hidden="1">'1.Gia tri du toan'!$A$6:$A$31</definedName>
    <definedName name="_xlnm._FilterDatabase" localSheetId="2" hidden="1">'2.Gia tri HD,PLHD'!$A$6:$A$40</definedName>
    <definedName name="_Goi8" hidden="1">{"'Sheet1'!$L$16"}</definedName>
    <definedName name="_Key1" localSheetId="1" hidden="1">#REF!</definedName>
    <definedName name="_Key1" hidden="1">#REF!</definedName>
    <definedName name="_Key2" localSheetId="1" hidden="1">#REF!</definedName>
    <definedName name="_Key2" hidden="1">#REF!</definedName>
    <definedName name="_Order1" hidden="1">255</definedName>
    <definedName name="_Order2" hidden="1">255</definedName>
    <definedName name="_Sort" localSheetId="1" hidden="1">#REF!</definedName>
    <definedName name="_Sort" hidden="1">#REF!</definedName>
    <definedName name="f" hidden="1">{"'Sheet1'!$L$16"}</definedName>
    <definedName name="GIATRIKEHOACHTIEPTHEO">OFFSET('[1]2.Trien khai'!$T$35,0,0,1,COUNT('[1]2.Trien khai'!$T$35:$CD$35))</definedName>
    <definedName name="GIATRIKHDC">OFFSET('[1]1.Lap ke hoach'!$O$31,0,0,1,COUNT('[1]1.Lap ke hoach'!$O$31:$CC$31))</definedName>
    <definedName name="GIATRITRIENKHAI">OFFSET('[1]2.Trien khai'!$T$33,0,0,1,COUNT('[1]2.Trien khai'!$T$33:$CD$33))</definedName>
    <definedName name="hai"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 hidden="1">{"'Sheet1'!$L$16"}</definedName>
    <definedName name="_xlnm.Print_Area" localSheetId="1">'1.Gia tri du toan'!$A$1:$G$32</definedName>
    <definedName name="_xlnm.Print_Area" localSheetId="2">'2.Gia tri HD,PLHD'!$A$1:$G$41</definedName>
    <definedName name="_xlnm.Print_Area" localSheetId="0">'Du lieu ban dau'!$A$1:$F$19</definedName>
    <definedName name="_xlnm.Print_Titles" localSheetId="1">'1.Gia tri du toan'!$4:$6</definedName>
    <definedName name="_xlnm.Print_Titles" localSheetId="2">'2.Gia tri HD,PLHD'!$4:$6</definedName>
    <definedName name="_xlnm.Print_Titles" localSheetId="0">'Du lieu ban dau'!$5:$5</definedName>
    <definedName name="THOIGIAN">OFFSET('[1]1.Lap ke hoach'!$O$7,0,0,1,COUNT('[1]1.Lap ke hoach'!$O$7:$CC$7))</definedName>
    <definedName name="wrn.chi._.tiÆt." hidden="1">{#N/A,#N/A,FALSE,"Chi tiÆt"}</definedName>
  </definedNames>
  <calcPr calcId="124519"/>
</workbook>
</file>

<file path=xl/calcChain.xml><?xml version="1.0" encoding="utf-8"?>
<calcChain xmlns="http://schemas.openxmlformats.org/spreadsheetml/2006/main">
  <c r="A15" i="23"/>
  <c r="A35" i="22" s="1"/>
  <c r="F29"/>
  <c r="C29"/>
  <c r="B29"/>
  <c r="A29"/>
  <c r="A23"/>
  <c r="E12" i="23"/>
  <c r="D12"/>
  <c r="A9"/>
  <c r="A10" s="1"/>
  <c r="A11" s="1"/>
  <c r="A11" i="28" s="1"/>
  <c r="F11" s="1"/>
  <c r="G11" s="1"/>
  <c r="A10" l="1"/>
  <c r="B11"/>
  <c r="C11"/>
  <c r="F10" l="1"/>
  <c r="G10" s="1"/>
  <c r="C10"/>
  <c r="B10"/>
  <c r="E9" i="22" l="1"/>
  <c r="D22"/>
  <c r="E7"/>
  <c r="D9"/>
  <c r="D7" s="1"/>
  <c r="E15" i="28"/>
  <c r="D15"/>
  <c r="E8"/>
  <c r="E7" s="1"/>
  <c r="D8"/>
  <c r="D7" s="1"/>
  <c r="A10" i="22" l="1"/>
  <c r="A16" l="1"/>
  <c r="A9" i="28" l="1"/>
  <c r="F9" s="1"/>
  <c r="F8" s="1"/>
  <c r="F7" s="1"/>
  <c r="F10" i="22" l="1"/>
  <c r="C10"/>
  <c r="B10"/>
  <c r="F9" l="1"/>
  <c r="F7" s="1"/>
  <c r="A13" i="23"/>
  <c r="A14" s="1"/>
  <c r="A25" i="28" s="1"/>
  <c r="B25" l="1"/>
  <c r="C25"/>
  <c r="F25"/>
  <c r="G25"/>
  <c r="B16" i="22"/>
  <c r="F16"/>
  <c r="C16"/>
  <c r="C23"/>
  <c r="A16" i="28"/>
  <c r="B23" i="22" l="1"/>
  <c r="F23"/>
  <c r="F16" i="28"/>
  <c r="G16"/>
  <c r="A26"/>
  <c r="F26" s="1"/>
  <c r="C35" i="22"/>
  <c r="F35"/>
  <c r="B35"/>
  <c r="E8" i="23" l="1"/>
  <c r="E7" s="1"/>
  <c r="E19" s="1"/>
  <c r="G9" i="28" l="1"/>
  <c r="B9"/>
  <c r="C9"/>
  <c r="F41" i="22" l="1"/>
  <c r="G26" i="28" l="1"/>
  <c r="C16"/>
  <c r="B16"/>
  <c r="B26"/>
  <c r="F32" l="1"/>
  <c r="D8" i="23" l="1"/>
  <c r="D7" s="1"/>
  <c r="D19" s="1"/>
  <c r="C26" i="28" l="1"/>
</calcChain>
</file>

<file path=xl/comments1.xml><?xml version="1.0" encoding="utf-8"?>
<comments xmlns="http://schemas.openxmlformats.org/spreadsheetml/2006/main">
  <authors>
    <author>Khoa</author>
  </authors>
  <commentList>
    <comment ref="A15" authorId="0">
      <text>
        <r>
          <rPr>
            <b/>
            <sz val="9"/>
            <color indexed="81"/>
            <rFont val="Tahoma"/>
            <family val="2"/>
          </rPr>
          <t xml:space="preserve">Khi bấm ctrl+shift+q thì hàng 14 (như vị trí màu vàng).
Hỏi1: Sheet "du kieu ban dau" Ở vị trí màu đỏ(ô 15) thì </t>
        </r>
        <r>
          <rPr>
            <sz val="9"/>
            <color indexed="81"/>
            <rFont val="Tahoma"/>
            <family val="2"/>
          </rPr>
          <t>Giá trị phải tự động thay đổi = (giá trị lớn nhất của số thứ tự trên)+cộng 1.</t>
        </r>
      </text>
    </comment>
  </commentList>
</comments>
</file>

<file path=xl/comments2.xml><?xml version="1.0" encoding="utf-8"?>
<comments xmlns="http://schemas.openxmlformats.org/spreadsheetml/2006/main">
  <authors>
    <author>Khoa</author>
  </authors>
  <commentList>
    <comment ref="A25" authorId="0">
      <text>
        <r>
          <rPr>
            <b/>
            <sz val="9"/>
            <color indexed="81"/>
            <rFont val="Tahoma"/>
            <family val="2"/>
          </rPr>
          <t>Hỏi2: Sheet "1.Gia tri du toan"  ở vị trí hàng 25 (ô màu đỏ của sheet"1.Giatridutoan" dưới nhóm số thứ tự 4) sẽ tự động chèn hàng và liên kết số thứ tự với Sheet "du kieu ban dau" . 
 Tương tự như vậy sheet "2.GiatriHD,PLHD  sẽ liên kết số thứ tự với Sheet "du kieu ban dau".</t>
        </r>
      </text>
    </comment>
  </commentList>
</comments>
</file>

<file path=xl/sharedStrings.xml><?xml version="1.0" encoding="utf-8"?>
<sst xmlns="http://schemas.openxmlformats.org/spreadsheetml/2006/main" count="66" uniqueCount="40">
  <si>
    <t>TT</t>
  </si>
  <si>
    <t>TỔNG CỘNG</t>
  </si>
  <si>
    <t>Ghi chú</t>
  </si>
  <si>
    <t>Thời gian
 duyệt</t>
  </si>
  <si>
    <t>Thời gian 
duyệt</t>
  </si>
  <si>
    <t>Giá hợp đồng gốc</t>
  </si>
  <si>
    <t>Số QĐ</t>
  </si>
  <si>
    <t>Hợp đồng gốc</t>
  </si>
  <si>
    <t>Số văn bản</t>
  </si>
  <si>
    <t xml:space="preserve">Giá trị </t>
  </si>
  <si>
    <t>Nhà thầu thực hiện</t>
  </si>
  <si>
    <t>Tên gói thầu</t>
  </si>
  <si>
    <t>Giá dự toán gốc</t>
  </si>
  <si>
    <t>FIND</t>
  </si>
  <si>
    <t>Giá trị dự toán ban đầu</t>
  </si>
  <si>
    <t/>
  </si>
  <si>
    <t>I</t>
  </si>
  <si>
    <t>CHUẨN BỊ ĐẦU TƯ</t>
  </si>
  <si>
    <t>HẠ TẦNG KỸ THUẬT</t>
  </si>
  <si>
    <t>KHU THẤP TẦNG</t>
  </si>
  <si>
    <t>II</t>
  </si>
  <si>
    <t>III</t>
  </si>
  <si>
    <t>Cung cấp, thi công trồng cây xanh và các hạng mục phụ trợ tại khu thấp tầng</t>
  </si>
  <si>
    <t>Thiết kế, thi công, cung cấp, lắp đặt thiết bị, chuyển giao công nghệ và vận hành trạm xử lý nước thải-Khu thấp tầng</t>
  </si>
  <si>
    <t>42/2016/HĐXD</t>
  </si>
  <si>
    <t>52/2016/HĐKT</t>
  </si>
  <si>
    <t>02/2016/HĐXD</t>
  </si>
  <si>
    <t>DỮ LIỆU BAN ĐẦU</t>
  </si>
  <si>
    <t>GIÁ TRỊ HỢP ĐỒNG GỐC</t>
  </si>
  <si>
    <t>GIÁ TRỊ DỰ TOÁN GỐC</t>
  </si>
  <si>
    <t>Ghi ten goi thau</t>
  </si>
  <si>
    <t>Ghi ten nha thau</t>
  </si>
  <si>
    <t>Ghi gia du toan goc</t>
  </si>
  <si>
    <t>Ghi gia goi thau goc</t>
  </si>
  <si>
    <t xml:space="preserve">Công Ty Cp Xanh </t>
  </si>
  <si>
    <t>Công ty Cổ phần Minh Phú</t>
  </si>
  <si>
    <t xml:space="preserve">Công ty Cổ phần  Cơ điện Xây dựng </t>
  </si>
  <si>
    <t>Thi công tủ điện 1</t>
  </si>
  <si>
    <t>Thi công tủ điện 2</t>
  </si>
  <si>
    <t>Thi công tủ điện 3</t>
  </si>
</sst>
</file>

<file path=xl/styles.xml><?xml version="1.0" encoding="utf-8"?>
<styleSheet xmlns="http://schemas.openxmlformats.org/spreadsheetml/2006/main">
  <numFmts count="37">
    <numFmt numFmtId="6" formatCode="&quot;$&quot;#,##0_);[Red]\(&quot;$&quot;#,##0\)"/>
    <numFmt numFmtId="41" formatCode="_(* #,##0_);_(* \(#,##0\);_(* &quot;-&quot;_);_(@_)"/>
    <numFmt numFmtId="43" formatCode="_(* #,##0.00_);_(* \(#,##0.00\);_(* &quot;-&quot;??_);_(@_)"/>
    <numFmt numFmtId="164" formatCode="_-* #,##0.00\ _F_-;\-* #,##0.00\ _F_-;_-* &quot;-&quot;??\ _F_-;_-@_-"/>
    <numFmt numFmtId="165" formatCode="_-* #,##0.00_-;\-* #,##0.00_-;_-* &quot;-&quot;??_-;_-@_-"/>
    <numFmt numFmtId="166" formatCode="#,##0.000"/>
    <numFmt numFmtId="167" formatCode="_(* #,##0.000_);_(* \(#,##0.000\);_(* &quot;-&quot;??_);_(@_)"/>
    <numFmt numFmtId="168" formatCode="0.0000000"/>
    <numFmt numFmtId="169" formatCode="_-* #,##0_-;\-* #,##0_-;_-* &quot;-&quot;_-;_-@_-"/>
    <numFmt numFmtId="170" formatCode="_ &quot;\&quot;* #,##0_ ;_ &quot;\&quot;* \-#,##0_ ;_ &quot;\&quot;* &quot;-&quot;_ ;_ @_ "/>
    <numFmt numFmtId="171" formatCode="&quot;ß&quot;\t#,##0_);\(&quot;ß&quot;\t#,##0\)"/>
    <numFmt numFmtId="172" formatCode="_ &quot;\&quot;* #,##0.00_ ;_ &quot;\&quot;* \-#,##0.00_ ;_ &quot;\&quot;* &quot;-&quot;??_ ;_ @_ "/>
    <numFmt numFmtId="173" formatCode="#,##0.00\ &quot;$&quot;_);\(#,##0.00\ &quot;$&quot;\)"/>
    <numFmt numFmtId="174" formatCode="_ * #,##0_ ;_ * \-#,##0_ ;_ * &quot;-&quot;_ ;_ @_ "/>
    <numFmt numFmtId="175" formatCode="#,##0\ &quot;$&quot;_);[Red]\(#,##0\ &quot;$&quot;\)"/>
    <numFmt numFmtId="176" formatCode="_ * #,##0.00_ ;_ * \-#,##0.00_ ;_ * &quot;-&quot;??_ ;_ @_ "/>
    <numFmt numFmtId="177" formatCode="#,##0.00\ &quot;$&quot;_);[Red]\(#,##0.00\ &quot;$&quot;\)"/>
    <numFmt numFmtId="178" formatCode="#,##0;\(#,##0\)"/>
    <numFmt numFmtId="179" formatCode="\$#,##0\ ;\(\$#,##0\)"/>
    <numFmt numFmtId="180" formatCode="\t0.00%"/>
    <numFmt numFmtId="181" formatCode="\t#\ ??/??"/>
    <numFmt numFmtId="182" formatCode="&quot;\&quot;#,##0;[Red]\-&quot;\&quot;#,##0"/>
    <numFmt numFmtId="183" formatCode="&quot;\&quot;#,##0.00;\-&quot;\&quot;#,##0.00"/>
    <numFmt numFmtId="184" formatCode="_(&quot;$&quot;* #,##0.0_);_(&quot;$&quot;* \(#,##0.0\);_(&quot;$&quot;* &quot;-&quot;??_);_(@_)"/>
    <numFmt numFmtId="185" formatCode="#,##0,&quot;.&quot;000"/>
    <numFmt numFmtId="186" formatCode="#,##0.00\ &quot;F&quot;;[Red]\-#,##0.00\ &quot;F&quot;"/>
    <numFmt numFmtId="187" formatCode="_-* #,##0\ &quot;F&quot;_-;\-* #,##0\ &quot;F&quot;_-;_-* &quot;-&quot;\ &quot;F&quot;_-;_-@_-"/>
    <numFmt numFmtId="188" formatCode="#,##0\ &quot;F&quot;;[Red]\-#,##0\ &quot;F&quot;"/>
    <numFmt numFmtId="189" formatCode="#,##0.00\ &quot;F&quot;;\-#,##0.00\ &quot;F&quot;"/>
    <numFmt numFmtId="190" formatCode="&quot;\&quot;#,##0;[Red]&quot;\&quot;&quot;\&quot;\-#,##0"/>
    <numFmt numFmtId="191" formatCode="0##"/>
    <numFmt numFmtId="192" formatCode="&quot;\&quot;#,##0.00;[Red]&quot;\&quot;\-#,##0.00"/>
    <numFmt numFmtId="193" formatCode="&quot;\&quot;#,##0;[Red]&quot;\&quot;\-#,##0"/>
    <numFmt numFmtId="194" formatCode="_-&quot;$&quot;* #,##0_-;\-&quot;$&quot;* #,##0_-;_-&quot;$&quot;* &quot;-&quot;_-;_-@_-"/>
    <numFmt numFmtId="195" formatCode="_-&quot;$&quot;* #,##0.00_-;\-&quot;$&quot;* #,##0.00_-;_-&quot;$&quot;* &quot;-&quot;??_-;_-@_-"/>
    <numFmt numFmtId="196" formatCode="_(* #,##0_);_(* \(#,##0\);_(* &quot;-&quot;??_);_(@_)"/>
    <numFmt numFmtId="197" formatCode="\(#0\);\(#0\);\(@\)"/>
  </numFmts>
  <fonts count="81">
    <font>
      <sz val="11"/>
      <color theme="1"/>
      <name val="Calibri"/>
      <family val="2"/>
      <scheme val="minor"/>
    </font>
    <font>
      <sz val="10"/>
      <name val="Times New Roman"/>
      <family val="1"/>
    </font>
    <font>
      <sz val="10"/>
      <color indexed="8"/>
      <name val="Arial"/>
      <family val="2"/>
    </font>
    <font>
      <sz val="11"/>
      <color theme="1"/>
      <name val="Calibri"/>
      <family val="2"/>
      <scheme val="minor"/>
    </font>
    <font>
      <sz val="10"/>
      <name val="Arial"/>
      <family val="2"/>
    </font>
    <font>
      <b/>
      <sz val="12"/>
      <name val="Arial"/>
      <family val="2"/>
    </font>
    <font>
      <sz val="8.25"/>
      <name val="Microsoft Sans Serif"/>
      <family val="2"/>
    </font>
    <font>
      <sz val="8.25"/>
      <name val="Microsoft Sans Serif"/>
      <family val="2"/>
    </font>
    <font>
      <sz val="10"/>
      <name val="VNI-Helve-Condense"/>
    </font>
    <font>
      <sz val="12"/>
      <name val="Times New Roman"/>
      <family val="1"/>
    </font>
    <font>
      <sz val="12"/>
      <color theme="1"/>
      <name val="Times New Roman"/>
      <family val="2"/>
    </font>
    <font>
      <b/>
      <sz val="13"/>
      <name val="Times New Roman"/>
      <family val="1"/>
    </font>
    <font>
      <b/>
      <sz val="16"/>
      <name val="Times New Roman"/>
      <family val="1"/>
    </font>
    <font>
      <b/>
      <sz val="12"/>
      <name val="Times New Roman"/>
      <family val="1"/>
    </font>
    <font>
      <sz val="11"/>
      <color theme="1"/>
      <name val="Calibri"/>
      <family val="2"/>
    </font>
    <font>
      <sz val="10"/>
      <name val="Arial"/>
      <family val="2"/>
      <charset val="163"/>
    </font>
    <font>
      <sz val="10"/>
      <name val="Arial MT"/>
      <family val="2"/>
    </font>
    <font>
      <sz val="12"/>
      <name val=".VnTime"/>
      <family val="2"/>
    </font>
    <font>
      <sz val="14"/>
      <name val="??"/>
      <family val="3"/>
    </font>
    <font>
      <sz val="12"/>
      <name val="????"/>
      <charset val="136"/>
    </font>
    <font>
      <sz val="12"/>
      <name val="???"/>
      <family val="3"/>
    </font>
    <font>
      <sz val="10"/>
      <name val="???"/>
      <family val="3"/>
    </font>
    <font>
      <sz val="12"/>
      <name val=".VnArial"/>
      <family val="2"/>
    </font>
    <font>
      <sz val="12"/>
      <name val="VNTime"/>
    </font>
    <font>
      <sz val="10"/>
      <name val="MS Sans Serif"/>
      <family val="2"/>
    </font>
    <font>
      <sz val="9"/>
      <name val="Arial"/>
      <family val="2"/>
    </font>
    <font>
      <b/>
      <u/>
      <sz val="14"/>
      <color indexed="8"/>
      <name val=".VnBook-AntiquaH"/>
      <family val="2"/>
    </font>
    <font>
      <sz val="12"/>
      <name val="¹ÙÅÁÃ¼"/>
      <family val="1"/>
    </font>
    <font>
      <i/>
      <sz val="12"/>
      <color indexed="8"/>
      <name val=".VnBook-AntiquaH"/>
      <family val="2"/>
    </font>
    <font>
      <sz val="12"/>
      <name val="Arial Cyr"/>
    </font>
    <font>
      <b/>
      <sz val="12"/>
      <color indexed="8"/>
      <name val=".VnBook-Antiqua"/>
      <family val="2"/>
    </font>
    <font>
      <i/>
      <sz val="12"/>
      <color indexed="8"/>
      <name val=".VnBook-Antiqua"/>
      <family val="2"/>
    </font>
    <font>
      <sz val="12"/>
      <name val="±¼¸²Ã¼"/>
      <family val="3"/>
      <charset val="129"/>
    </font>
    <font>
      <sz val="12"/>
      <name val="¹UAAA¼"/>
      <family val="3"/>
      <charset val="129"/>
    </font>
    <font>
      <sz val="11"/>
      <name val=".VnArial"/>
      <family val="2"/>
    </font>
    <font>
      <sz val="10"/>
      <name val=".VnTime"/>
      <family val="2"/>
    </font>
    <font>
      <sz val="12"/>
      <name val="µ¸¿òÃ¼"/>
      <family val="3"/>
      <charset val="129"/>
    </font>
    <font>
      <sz val="11"/>
      <color indexed="8"/>
      <name val="Calibri"/>
      <family val="2"/>
    </font>
    <font>
      <sz val="10"/>
      <name val=".VnArial"/>
      <family val="2"/>
    </font>
    <font>
      <sz val="8"/>
      <name val="Arial"/>
      <family val="2"/>
    </font>
    <font>
      <b/>
      <sz val="10"/>
      <name val=".VnArial"/>
      <family val="2"/>
    </font>
    <font>
      <b/>
      <sz val="18"/>
      <name val="Arial"/>
      <family val="2"/>
    </font>
    <font>
      <sz val="12"/>
      <name val="Arial"/>
      <family val="2"/>
    </font>
    <font>
      <sz val="7"/>
      <name val="Small Fonts"/>
      <family val="2"/>
    </font>
    <font>
      <sz val="14"/>
      <name val=".VnTime"/>
      <family val="2"/>
    </font>
    <font>
      <sz val="10"/>
      <name val="VNI-Times"/>
    </font>
    <font>
      <sz val="13"/>
      <name val=".VnTime"/>
      <family val="2"/>
    </font>
    <font>
      <b/>
      <sz val="16"/>
      <name val=".VnBlackH"/>
      <family val="2"/>
    </font>
    <font>
      <sz val="9"/>
      <name val=".VnArialH"/>
      <family val="2"/>
    </font>
    <font>
      <b/>
      <sz val="10"/>
      <name val=".VnArialH"/>
      <family val="2"/>
    </font>
    <font>
      <sz val="10"/>
      <name val=".VnAvant"/>
      <family val="2"/>
    </font>
    <font>
      <sz val="14"/>
      <name val=".VnArial"/>
      <family val="2"/>
    </font>
    <font>
      <sz val="10"/>
      <name val=" "/>
      <family val="1"/>
      <charset val="136"/>
    </font>
    <font>
      <sz val="14"/>
      <name val="뼻뮝"/>
      <family val="3"/>
      <charset val="129"/>
    </font>
    <font>
      <sz val="12"/>
      <name val="바탕체"/>
      <family val="3"/>
    </font>
    <font>
      <sz val="12"/>
      <name val="뼻뮝"/>
      <family val="1"/>
      <charset val="129"/>
    </font>
    <font>
      <sz val="12"/>
      <name val="바탕체"/>
      <family val="1"/>
      <charset val="129"/>
    </font>
    <font>
      <sz val="10"/>
      <name val="굴림체"/>
      <family val="3"/>
      <charset val="129"/>
    </font>
    <font>
      <sz val="10"/>
      <name val="ＭＳ Ｐゴシック"/>
      <family val="3"/>
      <charset val="128"/>
    </font>
    <font>
      <sz val="12"/>
      <name val="Courier"/>
      <family val="3"/>
    </font>
    <font>
      <sz val="8.25"/>
      <name val="Microsoft Sans Serif"/>
      <family val="2"/>
    </font>
    <font>
      <u/>
      <sz val="11"/>
      <color theme="10"/>
      <name val="Calibri"/>
      <family val="2"/>
      <scheme val="minor"/>
    </font>
    <font>
      <sz val="11"/>
      <name val="Calibri"/>
      <family val="2"/>
      <scheme val="minor"/>
    </font>
    <font>
      <b/>
      <sz val="11"/>
      <name val="Calibri"/>
      <family val="2"/>
      <scheme val="minor"/>
    </font>
    <font>
      <u/>
      <sz val="11"/>
      <color theme="10"/>
      <name val="Calibri"/>
      <family val="2"/>
    </font>
    <font>
      <sz val="13"/>
      <color theme="1"/>
      <name val="Times New Roman"/>
      <family val="1"/>
    </font>
    <font>
      <b/>
      <sz val="13"/>
      <color theme="1"/>
      <name val="Times New Roman"/>
      <family val="1"/>
    </font>
    <font>
      <b/>
      <sz val="12"/>
      <color rgb="FFFF0000"/>
      <name val="Times New Roman"/>
      <family val="1"/>
    </font>
    <font>
      <sz val="13"/>
      <name val="Calibri"/>
      <family val="2"/>
      <scheme val="minor"/>
    </font>
    <font>
      <b/>
      <sz val="13"/>
      <name val="Calibri"/>
      <family val="2"/>
      <scheme val="minor"/>
    </font>
    <font>
      <sz val="13"/>
      <color theme="1"/>
      <name val="Calibri"/>
      <family val="2"/>
      <scheme val="minor"/>
    </font>
    <font>
      <b/>
      <sz val="12"/>
      <color theme="1"/>
      <name val="Times New Roman"/>
      <family val="1"/>
    </font>
    <font>
      <b/>
      <sz val="15"/>
      <name val="Times New Roman"/>
      <family val="1"/>
    </font>
    <font>
      <sz val="13"/>
      <color theme="0"/>
      <name val="Times New Roman"/>
      <family val="1"/>
    </font>
    <font>
      <sz val="12"/>
      <color theme="0"/>
      <name val="Times New Roman"/>
      <family val="1"/>
    </font>
    <font>
      <sz val="12"/>
      <color theme="1"/>
      <name val="Times New Roman"/>
      <family val="1"/>
    </font>
    <font>
      <sz val="13"/>
      <name val="Times New Roman"/>
      <family val="1"/>
    </font>
    <font>
      <sz val="12"/>
      <name val="Times New Roman"/>
    </font>
    <font>
      <sz val="9"/>
      <color indexed="81"/>
      <name val="Tahoma"/>
      <family val="2"/>
    </font>
    <font>
      <b/>
      <sz val="9"/>
      <color indexed="81"/>
      <name val="Tahoma"/>
      <family val="2"/>
    </font>
    <font>
      <sz val="12"/>
      <color rgb="FFFFFF00"/>
      <name val="Times New Roman"/>
      <family val="1"/>
    </font>
  </fonts>
  <fills count="1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6"/>
        <bgColor indexed="64"/>
      </patternFill>
    </fill>
    <fill>
      <patternFill patternType="solid">
        <fgColor indexed="22"/>
        <bgColor indexed="64"/>
      </patternFill>
    </fill>
    <fill>
      <patternFill patternType="solid">
        <fgColor indexed="44"/>
        <bgColor indexed="64"/>
      </patternFill>
    </fill>
    <fill>
      <patternFill patternType="solid">
        <fgColor theme="0"/>
        <bgColor theme="4" tint="0.79998168889431442"/>
      </patternFill>
    </fill>
    <fill>
      <patternFill patternType="solid">
        <fgColor rgb="FF66FFFF"/>
        <bgColor indexed="64"/>
      </patternFill>
    </fill>
    <fill>
      <patternFill patternType="solid">
        <fgColor rgb="FFFFFF00"/>
        <bgColor indexed="64"/>
      </patternFill>
    </fill>
    <fill>
      <patternFill patternType="solid">
        <fgColor rgb="FF66FFFF"/>
        <bgColor theme="4" tint="0.79998168889431442"/>
      </patternFill>
    </fill>
    <fill>
      <patternFill patternType="solid">
        <fgColor rgb="FFFFFF00"/>
        <bgColor theme="4" tint="0.79998168889431442"/>
      </patternFill>
    </fill>
    <fill>
      <patternFill patternType="solid">
        <fgColor rgb="FFFF0000"/>
        <bgColor theme="4" tint="0.79998168889431442"/>
      </patternFill>
    </fill>
    <fill>
      <patternFill patternType="solid">
        <fgColor rgb="FFFF00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right style="medium">
        <color indexed="0"/>
      </right>
      <top/>
      <bottom/>
      <diagonal/>
    </border>
    <border>
      <left style="medium">
        <color indexed="9"/>
      </left>
      <right style="medium">
        <color indexed="9"/>
      </right>
      <top style="medium">
        <color indexed="9"/>
      </top>
      <bottom style="medium">
        <color indexed="9"/>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n">
        <color auto="1"/>
      </bottom>
      <diagonal/>
    </border>
  </borders>
  <cellStyleXfs count="172">
    <xf numFmtId="0" fontId="0" fillId="0" borderId="0"/>
    <xf numFmtId="0" fontId="2" fillId="0" borderId="0"/>
    <xf numFmtId="164" fontId="4" fillId="0" borderId="0"/>
    <xf numFmtId="43" fontId="6" fillId="0" borderId="0" applyNumberFormat="0">
      <protection locked="0"/>
    </xf>
    <xf numFmtId="0" fontId="3" fillId="0" borderId="0"/>
    <xf numFmtId="43" fontId="8" fillId="0" borderId="0" applyFont="0" applyFill="0" applyBorder="0" applyAlignment="0" applyProtection="0"/>
    <xf numFmtId="165" fontId="4" fillId="0" borderId="0" applyFont="0" applyFill="0" applyBorder="0" applyAlignment="0" applyProtection="0"/>
    <xf numFmtId="9" fontId="6" fillId="0" borderId="0" applyNumberFormat="0">
      <protection locked="0"/>
    </xf>
    <xf numFmtId="0" fontId="4" fillId="0" borderId="0"/>
    <xf numFmtId="0" fontId="3" fillId="0" borderId="0"/>
    <xf numFmtId="0" fontId="10" fillId="0" borderId="0"/>
    <xf numFmtId="43" fontId="4" fillId="0" borderId="0" applyFont="0" applyFill="0" applyBorder="0" applyAlignment="0" applyProtection="0"/>
    <xf numFmtId="0" fontId="7" fillId="0" borderId="0">
      <protection locked="0"/>
    </xf>
    <xf numFmtId="43" fontId="7" fillId="0" borderId="0" applyNumberFormat="0">
      <protection locked="0"/>
    </xf>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6" fillId="0" borderId="0">
      <protection locked="0"/>
    </xf>
    <xf numFmtId="43" fontId="6" fillId="0" borderId="0" applyNumberFormat="0">
      <protection locked="0"/>
    </xf>
    <xf numFmtId="0" fontId="14" fillId="0" borderId="0"/>
    <xf numFmtId="9" fontId="15" fillId="0" borderId="0" applyFont="0" applyFill="0" applyBorder="0" applyAlignment="0" applyProtection="0"/>
    <xf numFmtId="43" fontId="15" fillId="0" borderId="0" applyFont="0" applyFill="0" applyBorder="0" applyAlignment="0" applyProtection="0"/>
    <xf numFmtId="0" fontId="6" fillId="0" borderId="0">
      <protection locked="0"/>
    </xf>
    <xf numFmtId="43" fontId="4" fillId="0" borderId="0" applyFont="0" applyFill="0" applyBorder="0" applyAlignment="0" applyProtection="0"/>
    <xf numFmtId="0" fontId="16" fillId="0" borderId="0"/>
    <xf numFmtId="167" fontId="17" fillId="0" borderId="0" applyFont="0" applyFill="0" applyBorder="0" applyAlignment="0" applyProtection="0"/>
    <xf numFmtId="0" fontId="18" fillId="0" borderId="0" applyFont="0" applyFill="0" applyBorder="0" applyAlignment="0" applyProtection="0"/>
    <xf numFmtId="168" fontId="17" fillId="0" borderId="0" applyFont="0" applyFill="0" applyBorder="0" applyAlignment="0" applyProtection="0"/>
    <xf numFmtId="40" fontId="18" fillId="0" borderId="0" applyFont="0" applyFill="0" applyBorder="0" applyAlignment="0" applyProtection="0"/>
    <xf numFmtId="38" fontId="18" fillId="0" borderId="0" applyFont="0" applyFill="0" applyBorder="0" applyAlignment="0" applyProtection="0"/>
    <xf numFmtId="169" fontId="19" fillId="0" borderId="0" applyFont="0" applyFill="0" applyBorder="0" applyAlignment="0" applyProtection="0"/>
    <xf numFmtId="9" fontId="20" fillId="0" borderId="0" applyFont="0" applyFill="0" applyBorder="0" applyAlignment="0" applyProtection="0"/>
    <xf numFmtId="0" fontId="21" fillId="0" borderId="0"/>
    <xf numFmtId="0" fontId="22" fillId="0" borderId="0"/>
    <xf numFmtId="0" fontId="23" fillId="0" borderId="0"/>
    <xf numFmtId="0" fontId="9" fillId="0" borderId="0"/>
    <xf numFmtId="0" fontId="24" fillId="0" borderId="0"/>
    <xf numFmtId="0" fontId="4" fillId="0" borderId="0"/>
    <xf numFmtId="0" fontId="25" fillId="0" borderId="0"/>
    <xf numFmtId="0" fontId="9" fillId="0" borderId="0"/>
    <xf numFmtId="0" fontId="9" fillId="0" borderId="0"/>
    <xf numFmtId="0" fontId="26" fillId="5" borderId="0"/>
    <xf numFmtId="0" fontId="4" fillId="0" borderId="0"/>
    <xf numFmtId="0" fontId="9" fillId="0" borderId="0"/>
    <xf numFmtId="0" fontId="4" fillId="0" borderId="0"/>
    <xf numFmtId="9" fontId="27" fillId="0" borderId="0" applyFont="0" applyFill="0" applyBorder="0" applyAlignment="0" applyProtection="0"/>
    <xf numFmtId="0" fontId="28" fillId="5" borderId="0"/>
    <xf numFmtId="0" fontId="1" fillId="0" borderId="0"/>
    <xf numFmtId="0" fontId="29" fillId="0" borderId="0"/>
    <xf numFmtId="0" fontId="30" fillId="5" borderId="0"/>
    <xf numFmtId="0" fontId="31" fillId="0" borderId="0">
      <alignment wrapText="1"/>
    </xf>
    <xf numFmtId="0" fontId="24" fillId="0" borderId="0"/>
    <xf numFmtId="0" fontId="4" fillId="0" borderId="0"/>
    <xf numFmtId="0" fontId="9" fillId="0" borderId="0"/>
    <xf numFmtId="0" fontId="9" fillId="0" borderId="0"/>
    <xf numFmtId="0" fontId="15" fillId="0" borderId="0"/>
    <xf numFmtId="170" fontId="32" fillId="0" borderId="0" applyFont="0" applyFill="0" applyBorder="0" applyAlignment="0" applyProtection="0"/>
    <xf numFmtId="0" fontId="33" fillId="0" borderId="0" applyFont="0" applyFill="0" applyBorder="0" applyAlignment="0" applyProtection="0"/>
    <xf numFmtId="171" fontId="4" fillId="0" borderId="0" applyFont="0" applyFill="0" applyBorder="0" applyAlignment="0" applyProtection="0"/>
    <xf numFmtId="172" fontId="32" fillId="0" borderId="0" applyFont="0" applyFill="0" applyBorder="0" applyAlignment="0" applyProtection="0"/>
    <xf numFmtId="0" fontId="33" fillId="0" borderId="0" applyFont="0" applyFill="0" applyBorder="0" applyAlignment="0" applyProtection="0"/>
    <xf numFmtId="173" fontId="15" fillId="0" borderId="0" applyFont="0" applyFill="0" applyBorder="0" applyAlignment="0" applyProtection="0"/>
    <xf numFmtId="0" fontId="24" fillId="0" borderId="0"/>
    <xf numFmtId="0" fontId="1" fillId="0" borderId="0"/>
    <xf numFmtId="0" fontId="9" fillId="0" borderId="0"/>
    <xf numFmtId="0" fontId="9" fillId="0" borderId="0"/>
    <xf numFmtId="174" fontId="32" fillId="0" borderId="0" applyFont="0" applyFill="0" applyBorder="0" applyAlignment="0" applyProtection="0"/>
    <xf numFmtId="0" fontId="33" fillId="0" borderId="0" applyFont="0" applyFill="0" applyBorder="0" applyAlignment="0" applyProtection="0"/>
    <xf numFmtId="175" fontId="15" fillId="0" borderId="0" applyFont="0" applyFill="0" applyBorder="0" applyAlignment="0" applyProtection="0"/>
    <xf numFmtId="176" fontId="32" fillId="0" borderId="0" applyFont="0" applyFill="0" applyBorder="0" applyAlignment="0" applyProtection="0"/>
    <xf numFmtId="0" fontId="33" fillId="0" borderId="0" applyFont="0" applyFill="0" applyBorder="0" applyAlignment="0" applyProtection="0"/>
    <xf numFmtId="177" fontId="15" fillId="0" borderId="0" applyFont="0" applyFill="0" applyBorder="0" applyAlignment="0" applyProtection="0"/>
    <xf numFmtId="0" fontId="34" fillId="0" borderId="0"/>
    <xf numFmtId="0" fontId="35" fillId="0" borderId="1" applyNumberFormat="0" applyFont="0" applyFill="0" applyAlignment="0" applyProtection="0">
      <alignment horizontal="center" vertical="center"/>
    </xf>
    <xf numFmtId="0" fontId="33" fillId="0" borderId="0"/>
    <xf numFmtId="0" fontId="36" fillId="0" borderId="0"/>
    <xf numFmtId="0" fontId="33" fillId="0" borderId="0"/>
    <xf numFmtId="0" fontId="36"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4" fillId="0" borderId="0" applyFont="0" applyFill="0" applyBorder="0" applyAlignment="0" applyProtection="0"/>
    <xf numFmtId="178" fontId="1" fillId="0" borderId="0"/>
    <xf numFmtId="3" fontId="4" fillId="0" borderId="0" applyFont="0" applyFill="0" applyBorder="0" applyAlignment="0" applyProtection="0"/>
    <xf numFmtId="179" fontId="4" fillId="0" borderId="0" applyFont="0" applyFill="0" applyBorder="0" applyAlignment="0" applyProtection="0"/>
    <xf numFmtId="180" fontId="15" fillId="0" borderId="0"/>
    <xf numFmtId="0" fontId="4" fillId="0" borderId="0" applyFont="0" applyFill="0" applyBorder="0" applyAlignment="0" applyProtection="0"/>
    <xf numFmtId="181" fontId="15" fillId="0" borderId="0"/>
    <xf numFmtId="0" fontId="4" fillId="0" borderId="0"/>
    <xf numFmtId="2" fontId="4" fillId="0" borderId="0" applyFont="0" applyFill="0" applyBorder="0" applyAlignment="0" applyProtection="0"/>
    <xf numFmtId="0" fontId="1" fillId="0" borderId="0"/>
    <xf numFmtId="0" fontId="38" fillId="0" borderId="0"/>
    <xf numFmtId="0" fontId="38" fillId="0" borderId="0"/>
    <xf numFmtId="38" fontId="39" fillId="5" borderId="0" applyNumberFormat="0" applyBorder="0" applyAlignment="0" applyProtection="0"/>
    <xf numFmtId="166" fontId="35" fillId="0" borderId="1" applyFont="0" applyFill="0" applyBorder="0" applyAlignment="0" applyProtection="0">
      <alignment horizontal="center"/>
    </xf>
    <xf numFmtId="49" fontId="40" fillId="6" borderId="1" applyNumberFormat="0" applyBorder="0" applyProtection="0">
      <alignment horizontal="center" vertical="center"/>
    </xf>
    <xf numFmtId="0" fontId="5" fillId="0" borderId="6" applyNumberFormat="0" applyAlignment="0" applyProtection="0">
      <alignment horizontal="left" vertical="center"/>
    </xf>
    <xf numFmtId="0" fontId="5" fillId="0" borderId="5">
      <alignment horizontal="left" vertical="center"/>
    </xf>
    <xf numFmtId="0" fontId="41" fillId="0" borderId="0" applyProtection="0"/>
    <xf numFmtId="0" fontId="5" fillId="0" borderId="0" applyProtection="0"/>
    <xf numFmtId="0" fontId="9" fillId="0" borderId="0"/>
    <xf numFmtId="0" fontId="9" fillId="0" borderId="0"/>
    <xf numFmtId="10" fontId="39" fillId="4" borderId="1" applyNumberFormat="0" applyBorder="0" applyAlignment="0" applyProtection="0"/>
    <xf numFmtId="169" fontId="15" fillId="0" borderId="0" applyFont="0" applyFill="0" applyBorder="0" applyAlignment="0" applyProtection="0"/>
    <xf numFmtId="165" fontId="15" fillId="0" borderId="0" applyFont="0" applyFill="0" applyBorder="0" applyAlignment="0" applyProtection="0"/>
    <xf numFmtId="0" fontId="1" fillId="0" borderId="0"/>
    <xf numFmtId="182" fontId="15" fillId="0" borderId="0" applyFont="0" applyFill="0" applyBorder="0" applyAlignment="0" applyProtection="0"/>
    <xf numFmtId="183" fontId="15" fillId="0" borderId="0" applyFont="0" applyFill="0" applyBorder="0" applyAlignment="0" applyProtection="0"/>
    <xf numFmtId="0" fontId="15" fillId="0" borderId="0"/>
    <xf numFmtId="0" fontId="42" fillId="0" borderId="0" applyNumberFormat="0" applyFont="0" applyFill="0" applyAlignment="0"/>
    <xf numFmtId="0" fontId="1" fillId="0" borderId="0"/>
    <xf numFmtId="37" fontId="43" fillId="0" borderId="0"/>
    <xf numFmtId="3" fontId="35" fillId="0" borderId="4" applyFont="0" applyFill="0" applyBorder="0" applyAlignment="0" applyProtection="0">
      <alignment horizontal="right" vertical="center"/>
    </xf>
    <xf numFmtId="184" fontId="44" fillId="0" borderId="0"/>
    <xf numFmtId="0" fontId="3" fillId="0" borderId="0"/>
    <xf numFmtId="0" fontId="37" fillId="0" borderId="0"/>
    <xf numFmtId="3" fontId="35" fillId="0" borderId="4" applyFont="0" applyFill="0" applyBorder="0" applyAlignment="0" applyProtection="0">
      <alignment horizontal="right" vertical="center"/>
    </xf>
    <xf numFmtId="0" fontId="17" fillId="0" borderId="1" applyNumberFormat="0" applyFont="0" applyAlignment="0">
      <alignment horizontal="right"/>
    </xf>
    <xf numFmtId="185" fontId="35" fillId="0" borderId="1" applyFont="0" applyFill="0" applyBorder="0" applyAlignment="0" applyProtection="0">
      <alignment horizontal="right"/>
    </xf>
    <xf numFmtId="10" fontId="15" fillId="0" borderId="0" applyFont="0" applyFill="0" applyBorder="0" applyAlignment="0" applyProtection="0"/>
    <xf numFmtId="9" fontId="24" fillId="0" borderId="7" applyNumberFormat="0" applyBorder="0"/>
    <xf numFmtId="0" fontId="1" fillId="0" borderId="0"/>
    <xf numFmtId="0" fontId="4" fillId="0" borderId="0"/>
    <xf numFmtId="0" fontId="9" fillId="0" borderId="0"/>
    <xf numFmtId="0" fontId="9" fillId="0" borderId="0"/>
    <xf numFmtId="0" fontId="9" fillId="0" borderId="0"/>
    <xf numFmtId="0" fontId="9" fillId="0" borderId="0"/>
    <xf numFmtId="0" fontId="35" fillId="0" borderId="0"/>
    <xf numFmtId="41" fontId="45" fillId="0" borderId="0" applyFont="0" applyFill="0" applyBorder="0" applyAlignment="0" applyProtection="0"/>
    <xf numFmtId="41" fontId="45" fillId="0" borderId="0" applyFont="0" applyFill="0" applyBorder="0" applyAlignment="0" applyProtection="0"/>
    <xf numFmtId="0" fontId="9" fillId="0" borderId="0"/>
    <xf numFmtId="0" fontId="17" fillId="0" borderId="0"/>
    <xf numFmtId="186" fontId="46" fillId="0" borderId="2">
      <alignment horizontal="right" vertical="center"/>
    </xf>
    <xf numFmtId="187" fontId="46" fillId="0" borderId="2">
      <alignment horizontal="center"/>
    </xf>
    <xf numFmtId="0" fontId="23" fillId="0" borderId="8"/>
    <xf numFmtId="0" fontId="47" fillId="0" borderId="0" applyNumberFormat="0" applyBorder="0" applyProtection="0">
      <alignment horizontal="center" vertical="center"/>
    </xf>
    <xf numFmtId="0" fontId="48" fillId="0" borderId="0" applyNumberFormat="0" applyProtection="0">
      <alignment horizontal="center" vertical="center"/>
    </xf>
    <xf numFmtId="0" fontId="49" fillId="0" borderId="0" applyNumberFormat="0" applyProtection="0">
      <alignment horizontal="center" vertical="center"/>
    </xf>
    <xf numFmtId="0" fontId="50" fillId="0" borderId="9" applyNumberFormat="0" applyAlignment="0">
      <alignment horizontal="center"/>
    </xf>
    <xf numFmtId="0" fontId="24" fillId="0" borderId="0"/>
    <xf numFmtId="0" fontId="35" fillId="0" borderId="0"/>
    <xf numFmtId="0" fontId="35" fillId="0" borderId="0"/>
    <xf numFmtId="188" fontId="46" fillId="0" borderId="0"/>
    <xf numFmtId="189" fontId="46" fillId="0" borderId="1"/>
    <xf numFmtId="0" fontId="4" fillId="0" borderId="0"/>
    <xf numFmtId="0" fontId="51" fillId="0" borderId="0" applyNumberFormat="0" applyFill="0" applyBorder="0" applyAlignment="0" applyProtection="0"/>
    <xf numFmtId="0" fontId="52" fillId="0" borderId="0" applyFont="0" applyFill="0" applyBorder="0" applyAlignment="0" applyProtection="0"/>
    <xf numFmtId="0" fontId="52" fillId="0" borderId="0" applyFont="0" applyFill="0" applyBorder="0" applyAlignment="0" applyProtection="0"/>
    <xf numFmtId="0" fontId="9" fillId="0" borderId="0">
      <alignment vertical="center"/>
    </xf>
    <xf numFmtId="40" fontId="53" fillId="0" borderId="0" applyFont="0" applyFill="0" applyBorder="0" applyAlignment="0" applyProtection="0"/>
    <xf numFmtId="38"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9" fontId="54" fillId="0" borderId="0" applyFont="0" applyFill="0" applyBorder="0" applyAlignment="0" applyProtection="0"/>
    <xf numFmtId="0" fontId="55" fillId="0" borderId="0"/>
    <xf numFmtId="190" fontId="4" fillId="0" borderId="0" applyFont="0" applyFill="0" applyBorder="0" applyAlignment="0" applyProtection="0"/>
    <xf numFmtId="191" fontId="17" fillId="0" borderId="0" applyFont="0" applyFill="0" applyBorder="0" applyAlignment="0" applyProtection="0"/>
    <xf numFmtId="192" fontId="56" fillId="0" borderId="0" applyFont="0" applyFill="0" applyBorder="0" applyAlignment="0" applyProtection="0"/>
    <xf numFmtId="193" fontId="56" fillId="0" borderId="0" applyFont="0" applyFill="0" applyBorder="0" applyAlignment="0" applyProtection="0"/>
    <xf numFmtId="0" fontId="57" fillId="0" borderId="0"/>
    <xf numFmtId="0" fontId="42" fillId="0" borderId="0"/>
    <xf numFmtId="169" fontId="25" fillId="0" borderId="0" applyFont="0" applyFill="0" applyBorder="0" applyAlignment="0" applyProtection="0"/>
    <xf numFmtId="165" fontId="25" fillId="0" borderId="0" applyFont="0" applyFill="0" applyBorder="0" applyAlignment="0" applyProtection="0"/>
    <xf numFmtId="0" fontId="58" fillId="0" borderId="0"/>
    <xf numFmtId="194" fontId="25" fillId="0" borderId="0" applyFont="0" applyFill="0" applyBorder="0" applyAlignment="0" applyProtection="0"/>
    <xf numFmtId="6" fontId="59" fillId="0" borderId="0" applyFont="0" applyFill="0" applyBorder="0" applyAlignment="0" applyProtection="0"/>
    <xf numFmtId="195" fontId="25" fillId="0" borderId="0" applyFont="0" applyFill="0" applyBorder="0" applyAlignment="0" applyProtection="0"/>
    <xf numFmtId="0" fontId="60" fillId="0" borderId="0">
      <protection locked="0"/>
    </xf>
    <xf numFmtId="0" fontId="61" fillId="0" borderId="0" applyNumberFormat="0" applyFill="0" applyBorder="0" applyAlignment="0" applyProtection="0"/>
    <xf numFmtId="0" fontId="64" fillId="0" borderId="0" applyNumberFormat="0" applyFill="0" applyBorder="0" applyAlignment="0" applyProtection="0">
      <alignment vertical="top"/>
      <protection locked="0"/>
    </xf>
    <xf numFmtId="0" fontId="6" fillId="0" borderId="0">
      <protection locked="0"/>
    </xf>
  </cellStyleXfs>
  <cellXfs count="143">
    <xf numFmtId="0" fontId="0" fillId="0" borderId="0" xfId="0"/>
    <xf numFmtId="0" fontId="11" fillId="3" borderId="0" xfId="10" applyFont="1" applyFill="1" applyAlignment="1">
      <alignment vertical="center"/>
    </xf>
    <xf numFmtId="0" fontId="12" fillId="3" borderId="0" xfId="10" applyFont="1" applyFill="1" applyAlignment="1">
      <alignment vertical="center"/>
    </xf>
    <xf numFmtId="0" fontId="62" fillId="0" borderId="0" xfId="0" applyFont="1"/>
    <xf numFmtId="0" fontId="65" fillId="0" borderId="0" xfId="0" applyFont="1" applyAlignment="1">
      <alignment horizontal="center"/>
    </xf>
    <xf numFmtId="0" fontId="65" fillId="0" borderId="0" xfId="0" applyFont="1"/>
    <xf numFmtId="0" fontId="66" fillId="0" borderId="0" xfId="0" applyFont="1"/>
    <xf numFmtId="0" fontId="68" fillId="0" borderId="0" xfId="0" applyFont="1"/>
    <xf numFmtId="0" fontId="70" fillId="0" borderId="0" xfId="0" applyFont="1"/>
    <xf numFmtId="3" fontId="70" fillId="0" borderId="0" xfId="0" applyNumberFormat="1" applyFont="1" applyAlignment="1">
      <alignment horizontal="right"/>
    </xf>
    <xf numFmtId="0" fontId="70" fillId="0" borderId="0" xfId="0" applyFont="1" applyAlignment="1">
      <alignment horizontal="center"/>
    </xf>
    <xf numFmtId="3" fontId="12" fillId="3" borderId="0" xfId="10" applyNumberFormat="1" applyFont="1" applyFill="1" applyAlignment="1">
      <alignment vertical="center"/>
    </xf>
    <xf numFmtId="3" fontId="13" fillId="2" borderId="1" xfId="0" applyNumberFormat="1" applyFont="1" applyFill="1" applyBorder="1" applyAlignment="1">
      <alignment horizontal="center" vertical="center" wrapText="1"/>
    </xf>
    <xf numFmtId="3" fontId="13" fillId="2" borderId="1" xfId="0" applyNumberFormat="1" applyFont="1" applyFill="1" applyBorder="1" applyAlignment="1">
      <alignment horizontal="center" vertical="center"/>
    </xf>
    <xf numFmtId="0" fontId="66" fillId="0" borderId="0" xfId="0" applyFont="1" applyAlignment="1">
      <alignment horizontal="center"/>
    </xf>
    <xf numFmtId="0" fontId="73" fillId="2" borderId="0" xfId="0" applyFont="1" applyFill="1" applyAlignment="1">
      <alignment horizontal="center"/>
    </xf>
    <xf numFmtId="0" fontId="67" fillId="9" borderId="13" xfId="0" applyFont="1" applyFill="1" applyBorder="1" applyAlignment="1">
      <alignment horizontal="center" vertical="center"/>
    </xf>
    <xf numFmtId="0" fontId="72" fillId="3" borderId="0" xfId="10" applyFont="1" applyFill="1" applyAlignment="1">
      <alignment vertical="center"/>
    </xf>
    <xf numFmtId="0" fontId="73" fillId="9" borderId="14" xfId="0" applyFont="1" applyFill="1" applyBorder="1" applyAlignment="1">
      <alignment wrapText="1"/>
    </xf>
    <xf numFmtId="0" fontId="71" fillId="0" borderId="0" xfId="0" applyFont="1" applyBorder="1" applyAlignment="1">
      <alignment horizontal="center" vertical="center" wrapText="1"/>
    </xf>
    <xf numFmtId="0" fontId="65" fillId="9" borderId="14" xfId="0" applyFont="1" applyFill="1" applyBorder="1"/>
    <xf numFmtId="196" fontId="9" fillId="2" borderId="17" xfId="169" quotePrefix="1" applyNumberFormat="1" applyFont="1" applyFill="1" applyBorder="1" applyAlignment="1">
      <alignment horizontal="center" vertical="center"/>
    </xf>
    <xf numFmtId="196" fontId="9" fillId="2" borderId="17" xfId="169" quotePrefix="1" applyNumberFormat="1" applyFont="1" applyFill="1" applyBorder="1" applyAlignment="1">
      <alignment horizontal="center" vertical="center" wrapText="1"/>
    </xf>
    <xf numFmtId="41" fontId="9" fillId="2" borderId="17" xfId="0" applyNumberFormat="1" applyFont="1" applyFill="1" applyBorder="1" applyAlignment="1">
      <alignment horizontal="center" vertical="center" wrapText="1"/>
    </xf>
    <xf numFmtId="3" fontId="9" fillId="2" borderId="17" xfId="169" quotePrefix="1" applyNumberFormat="1" applyFont="1" applyFill="1" applyBorder="1" applyAlignment="1">
      <alignment horizontal="center" vertical="center" wrapText="1"/>
    </xf>
    <xf numFmtId="0" fontId="66" fillId="0" borderId="0" xfId="0" applyFont="1" applyAlignment="1">
      <alignment horizontal="center" vertical="center" wrapText="1"/>
    </xf>
    <xf numFmtId="0" fontId="9" fillId="7" borderId="17" xfId="0" applyFont="1" applyFill="1" applyBorder="1" applyAlignment="1">
      <alignment horizontal="center" vertical="center"/>
    </xf>
    <xf numFmtId="41" fontId="9" fillId="2" borderId="17" xfId="0" applyNumberFormat="1" applyFont="1" applyFill="1" applyBorder="1" applyAlignment="1">
      <alignment vertical="center"/>
    </xf>
    <xf numFmtId="164" fontId="9" fillId="2" borderId="17" xfId="0" applyNumberFormat="1" applyFont="1" applyFill="1" applyBorder="1" applyAlignment="1">
      <alignment horizontal="left" vertical="center" wrapText="1"/>
    </xf>
    <xf numFmtId="14" fontId="9" fillId="2" borderId="17" xfId="18" quotePrefix="1" applyNumberFormat="1" applyFont="1" applyFill="1" applyBorder="1" applyAlignment="1" applyProtection="1">
      <alignment horizontal="center" vertical="center"/>
    </xf>
    <xf numFmtId="0" fontId="9" fillId="2" borderId="17" xfId="18" applyFont="1" applyFill="1" applyBorder="1" applyAlignment="1" applyProtection="1">
      <alignment vertical="center" wrapText="1"/>
    </xf>
    <xf numFmtId="0" fontId="9" fillId="2" borderId="17" xfId="0" applyFont="1" applyFill="1" applyBorder="1" applyAlignment="1">
      <alignment vertical="center" wrapText="1"/>
    </xf>
    <xf numFmtId="0" fontId="13" fillId="8" borderId="17" xfId="0" applyFont="1" applyFill="1" applyBorder="1" applyAlignment="1">
      <alignment horizontal="center" vertical="center" wrapText="1"/>
    </xf>
    <xf numFmtId="0" fontId="9" fillId="2" borderId="17" xfId="169" quotePrefix="1" applyNumberFormat="1" applyFont="1" applyFill="1" applyBorder="1" applyAlignment="1">
      <alignment horizontal="center" vertical="center" wrapText="1"/>
    </xf>
    <xf numFmtId="14" fontId="9" fillId="2" borderId="17" xfId="18" quotePrefix="1" applyNumberFormat="1" applyFont="1" applyFill="1" applyBorder="1" applyAlignment="1" applyProtection="1">
      <alignment horizontal="center" vertical="center" wrapText="1"/>
    </xf>
    <xf numFmtId="0" fontId="68" fillId="0" borderId="0" xfId="0" applyFont="1" applyAlignment="1">
      <alignment wrapText="1"/>
    </xf>
    <xf numFmtId="0" fontId="9" fillId="7" borderId="17" xfId="0" applyFont="1" applyFill="1" applyBorder="1" applyAlignment="1">
      <alignment horizontal="center" vertical="center" wrapText="1"/>
    </xf>
    <xf numFmtId="0" fontId="9" fillId="0" borderId="0" xfId="0" applyFont="1" applyAlignment="1">
      <alignment vertical="center"/>
    </xf>
    <xf numFmtId="0" fontId="75" fillId="0" borderId="0" xfId="0" applyFont="1" applyAlignment="1">
      <alignment vertical="center"/>
    </xf>
    <xf numFmtId="0" fontId="11" fillId="3" borderId="22" xfId="10" applyFont="1" applyFill="1" applyBorder="1" applyAlignment="1">
      <alignment vertical="center"/>
    </xf>
    <xf numFmtId="0" fontId="11" fillId="0" borderId="0" xfId="0" applyFont="1" applyAlignment="1"/>
    <xf numFmtId="0" fontId="74" fillId="0" borderId="0" xfId="0" applyFont="1" applyAlignment="1">
      <alignment horizontal="center"/>
    </xf>
    <xf numFmtId="0" fontId="9" fillId="7" borderId="16" xfId="0" applyFont="1" applyFill="1" applyBorder="1" applyAlignment="1">
      <alignment horizontal="center" vertical="center"/>
    </xf>
    <xf numFmtId="0" fontId="11" fillId="3" borderId="0" xfId="10" applyFont="1" applyFill="1" applyAlignment="1">
      <alignment horizontal="center" vertical="center"/>
    </xf>
    <xf numFmtId="0" fontId="9" fillId="7" borderId="16" xfId="0" applyFont="1" applyFill="1" applyBorder="1" applyAlignment="1">
      <alignment horizontal="center" vertical="center" wrapText="1"/>
    </xf>
    <xf numFmtId="0" fontId="9" fillId="2" borderId="16" xfId="18" applyFont="1" applyFill="1" applyBorder="1" applyAlignment="1" applyProtection="1">
      <alignment vertical="center" wrapText="1"/>
    </xf>
    <xf numFmtId="0" fontId="9" fillId="2" borderId="16" xfId="169" quotePrefix="1" applyNumberFormat="1" applyFont="1" applyFill="1" applyBorder="1" applyAlignment="1">
      <alignment horizontal="center" vertical="center" wrapText="1"/>
    </xf>
    <xf numFmtId="14" fontId="9" fillId="2" borderId="16" xfId="18" quotePrefix="1" applyNumberFormat="1" applyFont="1" applyFill="1" applyBorder="1" applyAlignment="1" applyProtection="1">
      <alignment horizontal="center" vertical="center" wrapText="1"/>
    </xf>
    <xf numFmtId="0" fontId="72" fillId="3" borderId="0" xfId="10" applyFont="1" applyFill="1" applyAlignment="1">
      <alignment horizontal="center" vertical="center"/>
    </xf>
    <xf numFmtId="3" fontId="13" fillId="2" borderId="12" xfId="0" applyNumberFormat="1" applyFont="1" applyFill="1" applyBorder="1" applyAlignment="1">
      <alignment horizontal="center" vertical="center" wrapText="1"/>
    </xf>
    <xf numFmtId="0" fontId="13" fillId="2" borderId="12" xfId="0" applyFont="1" applyFill="1" applyBorder="1" applyAlignment="1">
      <alignment horizontal="center" vertical="center" wrapText="1"/>
    </xf>
    <xf numFmtId="0" fontId="63" fillId="2" borderId="0" xfId="0" applyFont="1" applyFill="1"/>
    <xf numFmtId="196" fontId="13" fillId="2" borderId="12" xfId="169" quotePrefix="1" applyNumberFormat="1" applyFont="1" applyFill="1" applyBorder="1" applyAlignment="1">
      <alignment horizontal="center" vertical="center" wrapText="1"/>
    </xf>
    <xf numFmtId="0" fontId="69" fillId="2" borderId="0" xfId="0" applyFont="1" applyFill="1" applyAlignment="1">
      <alignment wrapText="1"/>
    </xf>
    <xf numFmtId="0" fontId="13" fillId="2" borderId="20" xfId="0" applyFont="1" applyFill="1" applyBorder="1" applyAlignment="1">
      <alignment horizontal="center" vertical="center" wrapText="1"/>
    </xf>
    <xf numFmtId="41" fontId="13" fillId="2" borderId="20" xfId="0" applyNumberFormat="1" applyFont="1" applyFill="1" applyBorder="1" applyAlignment="1">
      <alignment horizontal="center" vertical="center" wrapText="1"/>
    </xf>
    <xf numFmtId="0" fontId="76" fillId="2" borderId="0" xfId="0" applyFont="1" applyFill="1"/>
    <xf numFmtId="0" fontId="9" fillId="2" borderId="16" xfId="18" applyFont="1" applyFill="1" applyBorder="1" applyAlignment="1" applyProtection="1">
      <alignment horizontal="center" vertical="center" wrapText="1"/>
    </xf>
    <xf numFmtId="0" fontId="66" fillId="0" borderId="0" xfId="0" applyFont="1" applyAlignment="1">
      <alignment horizontal="center" vertical="center" wrapText="1"/>
    </xf>
    <xf numFmtId="0" fontId="13" fillId="2" borderId="12" xfId="0" applyFont="1" applyFill="1" applyBorder="1" applyAlignment="1">
      <alignment horizontal="center" vertical="center" wrapText="1"/>
    </xf>
    <xf numFmtId="0" fontId="62" fillId="0" borderId="0" xfId="0" applyFont="1" applyAlignment="1">
      <alignment horizontal="center"/>
    </xf>
    <xf numFmtId="3" fontId="12" fillId="3" borderId="0" xfId="10" applyNumberFormat="1" applyFont="1" applyFill="1" applyAlignment="1">
      <alignment horizontal="center" vertical="center"/>
    </xf>
    <xf numFmtId="3" fontId="0" fillId="0" borderId="0" xfId="0" applyNumberFormat="1" applyAlignment="1">
      <alignment horizontal="center"/>
    </xf>
    <xf numFmtId="196" fontId="9" fillId="2" borderId="17" xfId="169" applyNumberFormat="1" applyFont="1" applyFill="1" applyBorder="1" applyAlignment="1">
      <alignment horizontal="center" vertical="center" wrapText="1"/>
    </xf>
    <xf numFmtId="196" fontId="13" fillId="2" borderId="17" xfId="169" applyNumberFormat="1" applyFont="1" applyFill="1" applyBorder="1" applyAlignment="1">
      <alignment horizontal="center" vertical="center" wrapText="1"/>
    </xf>
    <xf numFmtId="196" fontId="13" fillId="2" borderId="17" xfId="169" applyNumberFormat="1" applyFont="1" applyFill="1" applyBorder="1" applyAlignment="1">
      <alignment horizontal="center" vertical="center"/>
    </xf>
    <xf numFmtId="0" fontId="9" fillId="2" borderId="17" xfId="0" applyNumberFormat="1" applyFont="1" applyFill="1" applyBorder="1" applyAlignment="1">
      <alignment vertical="center" wrapText="1"/>
    </xf>
    <xf numFmtId="0" fontId="9" fillId="7" borderId="15" xfId="0" applyFont="1" applyFill="1" applyBorder="1" applyAlignment="1">
      <alignment horizontal="center" vertical="center" wrapText="1"/>
    </xf>
    <xf numFmtId="41" fontId="9" fillId="2" borderId="17" xfId="169" quotePrefix="1" applyNumberFormat="1" applyFont="1" applyFill="1" applyBorder="1" applyAlignment="1">
      <alignment horizontal="center" vertical="center" wrapText="1"/>
    </xf>
    <xf numFmtId="0" fontId="13" fillId="2" borderId="17" xfId="0" applyNumberFormat="1" applyFont="1" applyFill="1" applyBorder="1" applyAlignment="1">
      <alignment horizontal="center" vertical="center" wrapText="1"/>
    </xf>
    <xf numFmtId="0" fontId="13" fillId="2" borderId="17" xfId="0" applyNumberFormat="1" applyFont="1" applyFill="1" applyBorder="1" applyAlignment="1">
      <alignment vertical="center" wrapText="1"/>
    </xf>
    <xf numFmtId="0" fontId="13" fillId="7" borderId="15" xfId="0" applyFont="1" applyFill="1" applyBorder="1" applyAlignment="1">
      <alignment horizontal="center" vertical="center" wrapText="1"/>
    </xf>
    <xf numFmtId="0" fontId="62" fillId="0" borderId="0" xfId="0" applyFont="1" applyAlignment="1">
      <alignment wrapText="1"/>
    </xf>
    <xf numFmtId="0" fontId="12" fillId="3" borderId="0" xfId="10" applyFont="1" applyFill="1" applyAlignment="1">
      <alignment vertical="center" wrapText="1"/>
    </xf>
    <xf numFmtId="0" fontId="0" fillId="0" borderId="0" xfId="0" applyAlignment="1">
      <alignment wrapText="1"/>
    </xf>
    <xf numFmtId="196" fontId="9" fillId="2" borderId="17" xfId="169" applyNumberFormat="1" applyFont="1" applyFill="1" applyBorder="1" applyAlignment="1">
      <alignment horizontal="center" vertical="center"/>
    </xf>
    <xf numFmtId="41" fontId="9" fillId="2" borderId="13" xfId="4" applyNumberFormat="1" applyFont="1" applyFill="1" applyBorder="1" applyAlignment="1">
      <alignment horizontal="center" vertical="center" wrapText="1"/>
    </xf>
    <xf numFmtId="41" fontId="9" fillId="2" borderId="21" xfId="0" applyNumberFormat="1" applyFont="1" applyFill="1" applyBorder="1" applyAlignment="1">
      <alignment horizontal="center" vertical="center" wrapText="1"/>
    </xf>
    <xf numFmtId="41" fontId="9" fillId="2" borderId="17" xfId="169" applyNumberFormat="1" applyFont="1" applyFill="1" applyBorder="1" applyAlignment="1">
      <alignment horizontal="center" vertical="center" wrapText="1"/>
    </xf>
    <xf numFmtId="0" fontId="11" fillId="0" borderId="0" xfId="0" applyFont="1"/>
    <xf numFmtId="197" fontId="13" fillId="2" borderId="4" xfId="4" applyNumberFormat="1" applyFont="1" applyFill="1" applyBorder="1" applyAlignment="1">
      <alignment horizontal="center" vertical="center" wrapText="1"/>
    </xf>
    <xf numFmtId="0" fontId="0" fillId="2" borderId="0" xfId="0" applyFill="1"/>
    <xf numFmtId="0" fontId="65" fillId="2" borderId="0" xfId="0" applyFont="1" applyFill="1"/>
    <xf numFmtId="0" fontId="74" fillId="2" borderId="0" xfId="0" applyFont="1" applyFill="1" applyAlignment="1">
      <alignment horizontal="center"/>
    </xf>
    <xf numFmtId="196" fontId="77" fillId="2" borderId="17" xfId="169" quotePrefix="1" applyNumberFormat="1" applyFont="1" applyFill="1" applyBorder="1" applyAlignment="1">
      <alignment horizontal="center" vertical="center" wrapText="1"/>
    </xf>
    <xf numFmtId="196" fontId="77" fillId="2" borderId="17" xfId="169" quotePrefix="1" applyNumberFormat="1" applyFont="1" applyFill="1" applyBorder="1" applyAlignment="1">
      <alignment horizontal="center" vertical="center"/>
    </xf>
    <xf numFmtId="41" fontId="77" fillId="2" borderId="17" xfId="0" applyNumberFormat="1" applyFont="1" applyFill="1" applyBorder="1" applyAlignment="1">
      <alignment horizontal="center" vertical="center" wrapText="1"/>
    </xf>
    <xf numFmtId="41" fontId="77" fillId="2" borderId="13" xfId="0" applyNumberFormat="1"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 xfId="0" applyFont="1" applyFill="1" applyBorder="1" applyAlignment="1">
      <alignment horizontal="center" vertical="center"/>
    </xf>
    <xf numFmtId="0" fontId="13" fillId="7" borderId="16"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10" borderId="16" xfId="0" applyFont="1" applyFill="1" applyBorder="1" applyAlignment="1">
      <alignment horizontal="center" vertical="center"/>
    </xf>
    <xf numFmtId="0" fontId="13" fillId="8" borderId="17" xfId="0" applyNumberFormat="1" applyFont="1" applyFill="1" applyBorder="1" applyAlignment="1">
      <alignment vertical="center" wrapText="1"/>
    </xf>
    <xf numFmtId="196" fontId="13" fillId="8" borderId="17" xfId="169" applyNumberFormat="1" applyFont="1" applyFill="1" applyBorder="1" applyAlignment="1">
      <alignment horizontal="center" vertical="center" wrapText="1"/>
    </xf>
    <xf numFmtId="196" fontId="13" fillId="8" borderId="17" xfId="169" applyNumberFormat="1" applyFont="1" applyFill="1" applyBorder="1" applyAlignment="1">
      <alignment horizontal="center" vertical="center"/>
    </xf>
    <xf numFmtId="0" fontId="13" fillId="8" borderId="17" xfId="0" applyNumberFormat="1" applyFont="1" applyFill="1" applyBorder="1" applyAlignment="1">
      <alignment horizontal="center" vertical="center" wrapText="1"/>
    </xf>
    <xf numFmtId="14" fontId="13" fillId="8" borderId="17" xfId="18" quotePrefix="1" applyNumberFormat="1" applyFont="1" applyFill="1" applyBorder="1" applyAlignment="1" applyProtection="1">
      <alignment horizontal="center" vertical="center"/>
    </xf>
    <xf numFmtId="0" fontId="13" fillId="10" borderId="15" xfId="0" applyFont="1" applyFill="1" applyBorder="1" applyAlignment="1">
      <alignment horizontal="center" vertical="center" wrapText="1"/>
    </xf>
    <xf numFmtId="0" fontId="66" fillId="8" borderId="0" xfId="0" applyFont="1" applyFill="1"/>
    <xf numFmtId="41" fontId="13" fillId="8" borderId="13" xfId="4" applyNumberFormat="1" applyFont="1" applyFill="1" applyBorder="1" applyAlignment="1">
      <alignment horizontal="center" vertical="center" wrapText="1"/>
    </xf>
    <xf numFmtId="0" fontId="9" fillId="10" borderId="17" xfId="0" applyFont="1" applyFill="1" applyBorder="1" applyAlignment="1">
      <alignment horizontal="center" vertical="center" wrapText="1"/>
    </xf>
    <xf numFmtId="0" fontId="13" fillId="8" borderId="12" xfId="0" applyFont="1" applyFill="1" applyBorder="1" applyAlignment="1">
      <alignment horizontal="center" vertical="center" wrapText="1"/>
    </xf>
    <xf numFmtId="3" fontId="13" fillId="8" borderId="12" xfId="0" applyNumberFormat="1" applyFont="1" applyFill="1" applyBorder="1" applyAlignment="1">
      <alignment horizontal="center" vertical="center" wrapText="1"/>
    </xf>
    <xf numFmtId="196" fontId="13" fillId="8" borderId="12" xfId="169" quotePrefix="1" applyNumberFormat="1" applyFont="1" applyFill="1" applyBorder="1" applyAlignment="1">
      <alignment horizontal="center" vertical="center"/>
    </xf>
    <xf numFmtId="0" fontId="13" fillId="8" borderId="15" xfId="0" applyFont="1" applyFill="1" applyBorder="1" applyAlignment="1">
      <alignment horizontal="center" vertical="center" wrapText="1"/>
    </xf>
    <xf numFmtId="0" fontId="13" fillId="8" borderId="13" xfId="0" applyFont="1" applyFill="1" applyBorder="1" applyAlignment="1">
      <alignment horizontal="center" vertical="center" wrapText="1"/>
    </xf>
    <xf numFmtId="197" fontId="13" fillId="8" borderId="18" xfId="4" applyNumberFormat="1" applyFont="1" applyFill="1" applyBorder="1" applyAlignment="1">
      <alignment horizontal="center" vertical="center" wrapText="1"/>
    </xf>
    <xf numFmtId="197" fontId="13" fillId="8" borderId="16" xfId="4" applyNumberFormat="1" applyFont="1" applyFill="1" applyBorder="1" applyAlignment="1">
      <alignment horizontal="center" vertical="center" wrapText="1"/>
    </xf>
    <xf numFmtId="197" fontId="13" fillId="8" borderId="19" xfId="4" applyNumberFormat="1" applyFont="1" applyFill="1" applyBorder="1" applyAlignment="1">
      <alignment horizontal="center" vertical="center" wrapText="1"/>
    </xf>
    <xf numFmtId="0" fontId="9" fillId="11" borderId="15" xfId="0" applyFont="1" applyFill="1" applyBorder="1" applyAlignment="1">
      <alignment horizontal="center" vertical="center" wrapText="1"/>
    </xf>
    <xf numFmtId="0" fontId="9" fillId="9" borderId="17" xfId="0" applyNumberFormat="1" applyFont="1" applyFill="1" applyBorder="1" applyAlignment="1">
      <alignment vertical="center" wrapText="1"/>
    </xf>
    <xf numFmtId="196" fontId="9" fillId="9" borderId="17" xfId="169" applyNumberFormat="1" applyFont="1" applyFill="1" applyBorder="1" applyAlignment="1">
      <alignment horizontal="center" vertical="center" wrapText="1"/>
    </xf>
    <xf numFmtId="196" fontId="9" fillId="9" borderId="17" xfId="169" applyNumberFormat="1" applyFont="1" applyFill="1" applyBorder="1" applyAlignment="1">
      <alignment horizontal="center" vertical="center"/>
    </xf>
    <xf numFmtId="41" fontId="9" fillId="9" borderId="17" xfId="169" applyNumberFormat="1" applyFont="1" applyFill="1" applyBorder="1" applyAlignment="1">
      <alignment horizontal="center" vertical="center" wrapText="1"/>
    </xf>
    <xf numFmtId="41" fontId="9" fillId="9" borderId="13" xfId="4" applyNumberFormat="1" applyFont="1" applyFill="1" applyBorder="1" applyAlignment="1">
      <alignment horizontal="center" vertical="center" wrapText="1"/>
    </xf>
    <xf numFmtId="0" fontId="9" fillId="12" borderId="15" xfId="0" applyFont="1" applyFill="1" applyBorder="1" applyAlignment="1">
      <alignment horizontal="center" vertical="center" wrapText="1"/>
    </xf>
    <xf numFmtId="164" fontId="9" fillId="13" borderId="17" xfId="0" applyNumberFormat="1" applyFont="1" applyFill="1" applyBorder="1" applyAlignment="1">
      <alignment horizontal="left" vertical="center" wrapText="1"/>
    </xf>
    <xf numFmtId="196" fontId="9" fillId="13" borderId="17" xfId="169" quotePrefix="1" applyNumberFormat="1" applyFont="1" applyFill="1" applyBorder="1" applyAlignment="1">
      <alignment horizontal="center" vertical="center" wrapText="1"/>
    </xf>
    <xf numFmtId="0" fontId="80" fillId="12" borderId="16" xfId="0" applyFont="1" applyFill="1" applyBorder="1" applyAlignment="1">
      <alignment horizontal="center" vertical="center" wrapText="1"/>
    </xf>
    <xf numFmtId="196" fontId="80" fillId="13" borderId="17" xfId="169" quotePrefix="1" applyNumberFormat="1" applyFont="1" applyFill="1" applyBorder="1" applyAlignment="1">
      <alignment horizontal="center" vertical="center" wrapText="1"/>
    </xf>
    <xf numFmtId="0" fontId="80" fillId="13" borderId="16" xfId="169" quotePrefix="1" applyNumberFormat="1" applyFont="1" applyFill="1" applyBorder="1" applyAlignment="1">
      <alignment horizontal="center" vertical="center" wrapText="1"/>
    </xf>
    <xf numFmtId="14" fontId="80" fillId="13" borderId="16" xfId="18" quotePrefix="1" applyNumberFormat="1" applyFont="1" applyFill="1" applyBorder="1" applyAlignment="1" applyProtection="1">
      <alignment horizontal="center" vertical="center" wrapText="1"/>
    </xf>
    <xf numFmtId="0" fontId="9" fillId="12" borderId="16" xfId="0" applyFont="1" applyFill="1" applyBorder="1" applyAlignment="1">
      <alignment horizontal="center" vertical="center"/>
    </xf>
    <xf numFmtId="0" fontId="9" fillId="13" borderId="17" xfId="18" applyFont="1" applyFill="1" applyBorder="1" applyAlignment="1" applyProtection="1">
      <alignment vertical="center" wrapText="1"/>
    </xf>
    <xf numFmtId="41" fontId="9" fillId="13" borderId="17" xfId="0" applyNumberFormat="1" applyFont="1" applyFill="1" applyBorder="1" applyAlignment="1">
      <alignment horizontal="center" vertical="center" wrapText="1"/>
    </xf>
    <xf numFmtId="14" fontId="9" fillId="13" borderId="17" xfId="18" quotePrefix="1" applyNumberFormat="1" applyFont="1" applyFill="1" applyBorder="1" applyAlignment="1" applyProtection="1">
      <alignment horizontal="center" vertical="center" wrapText="1"/>
    </xf>
    <xf numFmtId="14" fontId="9" fillId="13" borderId="17" xfId="18" quotePrefix="1" applyNumberFormat="1" applyFont="1" applyFill="1" applyBorder="1" applyAlignment="1" applyProtection="1">
      <alignment horizontal="center" vertical="center"/>
    </xf>
    <xf numFmtId="41" fontId="9" fillId="13" borderId="17" xfId="0" applyNumberFormat="1" applyFont="1" applyFill="1" applyBorder="1" applyAlignment="1">
      <alignment vertical="center"/>
    </xf>
    <xf numFmtId="0" fontId="71" fillId="0" borderId="0" xfId="0" applyFont="1" applyBorder="1" applyAlignment="1">
      <alignment horizontal="center" vertical="center" wrapText="1"/>
    </xf>
    <xf numFmtId="0" fontId="11" fillId="3" borderId="0" xfId="10" applyFont="1" applyFill="1" applyAlignment="1">
      <alignment horizontal="center" vertical="center"/>
    </xf>
    <xf numFmtId="0" fontId="13" fillId="2" borderId="3"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3"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15" xfId="0" applyFont="1" applyFill="1" applyBorder="1" applyAlignment="1">
      <alignment horizontal="center" vertical="center" wrapText="1"/>
    </xf>
    <xf numFmtId="3" fontId="13" fillId="2" borderId="11" xfId="0" applyNumberFormat="1" applyFont="1" applyFill="1" applyBorder="1" applyAlignment="1">
      <alignment horizontal="center" vertical="center" wrapText="1"/>
    </xf>
    <xf numFmtId="3" fontId="13" fillId="2" borderId="12" xfId="0" applyNumberFormat="1" applyFont="1" applyFill="1" applyBorder="1" applyAlignment="1">
      <alignment horizontal="center" vertical="center" wrapText="1"/>
    </xf>
    <xf numFmtId="0" fontId="13" fillId="2" borderId="1" xfId="0" applyFont="1" applyFill="1" applyBorder="1" applyAlignment="1">
      <alignment horizontal="center" vertical="center"/>
    </xf>
  </cellXfs>
  <cellStyles count="172">
    <cellStyle name=" (2)" xfId="25"/>
    <cellStyle name="??" xfId="26"/>
    <cellStyle name="?? [0.00]_PRODUCT DETAIL Q1" xfId="27"/>
    <cellStyle name="?? [0]" xfId="28"/>
    <cellStyle name="???? [0.00]_PRODUCT DETAIL Q1" xfId="29"/>
    <cellStyle name="????_PRODUCT DETAIL Q1" xfId="30"/>
    <cellStyle name="???[0]_Book1" xfId="31"/>
    <cellStyle name="???_95" xfId="32"/>
    <cellStyle name="??_(????)??????" xfId="33"/>
    <cellStyle name="_8" xfId="34"/>
    <cellStyle name="_9" xfId="35"/>
    <cellStyle name="_Q4_1ormal_Q496 SBU" xfId="36"/>
    <cellStyle name="_Sheet1_HC Details" xfId="37"/>
    <cellStyle name="_Sheet1_HC Deta_x0012_Normal_Sheet1_P_x0015_Normal_Sheet1_Reserve" xfId="38"/>
    <cellStyle name="_Sheet1_Reserve" xfId="39"/>
    <cellStyle name="_SPTQ2ACT" xfId="40"/>
    <cellStyle name="~1" xfId="41"/>
    <cellStyle name="1" xfId="42"/>
    <cellStyle name="1 UPDATE" xfId="43"/>
    <cellStyle name="1_Reserve" xfId="44"/>
    <cellStyle name="196W50" xfId="45"/>
    <cellStyle name="¹éºÐÀ²_±âÅ¸" xfId="46"/>
    <cellStyle name="2" xfId="47"/>
    <cellStyle name="296_x000f_Normal_SPTQ1ACTormal_SPTQ2ACT" xfId="48"/>
    <cellStyle name="2ormal_Q2_1" xfId="49"/>
    <cellStyle name="3" xfId="50"/>
    <cellStyle name="4" xfId="51"/>
    <cellStyle name="50" xfId="52"/>
    <cellStyle name="6 SBU" xfId="53"/>
    <cellStyle name="6W50" xfId="54"/>
    <cellStyle name="8ormal_SPTQ2W24" xfId="55"/>
    <cellStyle name="aaaaa" xfId="56"/>
    <cellStyle name="ÅëÈ­ [0]_¿ì¹°Åë" xfId="57"/>
    <cellStyle name="AeE­ [0]_INQUIRY ¿µ¾÷AßAø " xfId="58"/>
    <cellStyle name="ÅëÈ­ [0]_ÿÿÿÿÿÿ" xfId="59"/>
    <cellStyle name="ÅëÈ­_¿ì¹°Åë" xfId="60"/>
    <cellStyle name="AeE­_INQUIRY ¿µ¾÷AßAø " xfId="61"/>
    <cellStyle name="ÅëÈ­_laroux" xfId="62"/>
    <cellStyle name="al_Sheet1_FY96" xfId="63"/>
    <cellStyle name="a_x0012_Normal_Sheet1_P_x0015_Normal_Sheet1_Reserve" xfId="64"/>
    <cellStyle name="aormaormaormaormaormaormaormaormaorma肨Pmal_TH" xfId="65"/>
    <cellStyle name="aormaormaormaormaormaormaormaorma肨 maormaormaormaormaormaormaormaormaorma肨Pmal_TH" xfId="66"/>
    <cellStyle name="ÄÞ¸¶ [0]_¿ì¹°Åë" xfId="67"/>
    <cellStyle name="AÞ¸¶ [0]_INQUIRY ¿?¾÷AßAø " xfId="68"/>
    <cellStyle name="ÄÞ¸¶ [0]_laroux" xfId="69"/>
    <cellStyle name="ÄÞ¸¶_¿ì¹°Åë" xfId="70"/>
    <cellStyle name="AÞ¸¶_INQUIRY ¿?¾÷AßAø " xfId="71"/>
    <cellStyle name="ÄÞ¸¶_laroux" xfId="72"/>
    <cellStyle name="a肨Pmal_TH" xfId="73"/>
    <cellStyle name="Bor" xfId="74"/>
    <cellStyle name="C?AØ_¿?¾÷CoE² " xfId="75"/>
    <cellStyle name="Ç¥ÁØ_´çÃÊ±¸ÀÔ»ý»ê" xfId="76"/>
    <cellStyle name="C￥AØ_¿μ¾÷CoE² " xfId="77"/>
    <cellStyle name="Ç¥ÁØ_±³°¢¼ö·®" xfId="78"/>
    <cellStyle name="Comma 11 19" xfId="6"/>
    <cellStyle name="Comma 2" xfId="3"/>
    <cellStyle name="Comma 2 2" xfId="16"/>
    <cellStyle name="Comma 2 2 2" xfId="24"/>
    <cellStyle name="Comma 2 3" xfId="17"/>
    <cellStyle name="Comma 2 3 2 2" xfId="79"/>
    <cellStyle name="Comma 2 4" xfId="22"/>
    <cellStyle name="Comma 26" xfId="5"/>
    <cellStyle name="Comma 3" xfId="11"/>
    <cellStyle name="Comma 4" xfId="13"/>
    <cellStyle name="Comma 4 2" xfId="19"/>
    <cellStyle name="Comma 5 4" xfId="80"/>
    <cellStyle name="Comma 5 4 2" xfId="81"/>
    <cellStyle name="Comma 50" xfId="82"/>
    <cellStyle name="comma zerodec" xfId="83"/>
    <cellStyle name="Comma0" xfId="84"/>
    <cellStyle name="Currency0" xfId="85"/>
    <cellStyle name="Currency1" xfId="86"/>
    <cellStyle name="Date" xfId="87"/>
    <cellStyle name="Dollar (zero dec)" xfId="88"/>
    <cellStyle name="et1_THAMD_x0018_Normal_Sheet1_TOTQ196W50" xfId="89"/>
    <cellStyle name="Fixed" xfId="90"/>
    <cellStyle name="FY96" xfId="91"/>
    <cellStyle name="gfgf" xfId="92"/>
    <cellStyle name="ghgh" xfId="93"/>
    <cellStyle name="Grey" xfId="94"/>
    <cellStyle name="Grp_3" xfId="95"/>
    <cellStyle name="head1" xfId="96"/>
    <cellStyle name="Header1" xfId="97"/>
    <cellStyle name="Header2" xfId="98"/>
    <cellStyle name="HEADING1" xfId="99"/>
    <cellStyle name="HEADING2" xfId="100"/>
    <cellStyle name="heet1_Amer Q4" xfId="101"/>
    <cellStyle name="Hyperlink" xfId="169" builtinId="8"/>
    <cellStyle name="Hyperlink 2" xfId="170"/>
    <cellStyle name="idge" xfId="102"/>
    <cellStyle name="Input [yellow]" xfId="103"/>
    <cellStyle name="Milliers [0]_      " xfId="104"/>
    <cellStyle name="Milliers_      " xfId="105"/>
    <cellStyle name="Mix" xfId="106"/>
    <cellStyle name="Monétaire [0]_      " xfId="107"/>
    <cellStyle name="Monétaire_      " xfId="108"/>
    <cellStyle name="MT Dataormal_Q2ormal_Q2_1" xfId="109"/>
    <cellStyle name="n" xfId="110"/>
    <cellStyle name="New Times Roman" xfId="111"/>
    <cellStyle name="no dec" xfId="112"/>
    <cellStyle name="Norma0" xfId="113"/>
    <cellStyle name="Normal" xfId="0" builtinId="0"/>
    <cellStyle name="Normal - Style1" xfId="114"/>
    <cellStyle name="Normal 143" xfId="2"/>
    <cellStyle name="Normal 2" xfId="12"/>
    <cellStyle name="Normal 2 2" xfId="9"/>
    <cellStyle name="Normal 2 3" xfId="15"/>
    <cellStyle name="Normal 2 4" xfId="18"/>
    <cellStyle name="Normal 2 5" xfId="20"/>
    <cellStyle name="Normal 2 6 2" xfId="115"/>
    <cellStyle name="Normal 2_Bao cao tuan" xfId="116"/>
    <cellStyle name="Normal 28 2 2" xfId="4"/>
    <cellStyle name="Normal 3" xfId="8"/>
    <cellStyle name="Normal 3 2" xfId="14"/>
    <cellStyle name="Normal 4" xfId="10"/>
    <cellStyle name="Normal 5" xfId="1"/>
    <cellStyle name="Normal 6" xfId="168"/>
    <cellStyle name="Normal 6 2" xfId="171"/>
    <cellStyle name="Normal 8" xfId="23"/>
    <cellStyle name="Normal0" xfId="117"/>
    <cellStyle name="Normal1" xfId="118"/>
    <cellStyle name="Normal3" xfId="119"/>
    <cellStyle name="Percent [2]" xfId="120"/>
    <cellStyle name="Percent 2" xfId="7"/>
    <cellStyle name="Percent 2 2" xfId="21"/>
    <cellStyle name="PERCENTAGE" xfId="121"/>
    <cellStyle name="P_x0015_Normal_Sheet1_Reserve" xfId="122"/>
    <cellStyle name="PTQ2ACT" xfId="123"/>
    <cellStyle name="PTQ3W18orma蒨ðmaormaormaormaormaormaormaormaormaorma肨 maormaormaormaormaormaormaorma" xfId="124"/>
    <cellStyle name="rmal_Sheet1_Revenue Mix" xfId="125"/>
    <cellStyle name="rmaormaormaormaorma肨Pmal_TH" xfId="126"/>
    <cellStyle name="rmaormaormaorma肨 maormaormaormaormaormaormaormaormaorma肨Pmal_TH" xfId="127"/>
    <cellStyle name="Style 1" xfId="128"/>
    <cellStyle name="Style 1 2 2 2" xfId="129"/>
    <cellStyle name="Style 1 2 2 3" xfId="130"/>
    <cellStyle name="Style 2" xfId="131"/>
    <cellStyle name="Style 3" xfId="132"/>
    <cellStyle name="T" xfId="133"/>
    <cellStyle name="th" xfId="134"/>
    <cellStyle name="þ_x001d_ð¤_x000c_¯þ_x0014__x000d_¨þU_x0001_À_x0004_ _x0015__x000f__x0001__x0001_" xfId="135"/>
    <cellStyle name="Title1" xfId="136"/>
    <cellStyle name="Title2" xfId="137"/>
    <cellStyle name="Title3" xfId="138"/>
    <cellStyle name="trang" xfId="139"/>
    <cellStyle name="Uormal_Q2-Q3 SG&amp;A Bridge" xfId="140"/>
    <cellStyle name="V" xfId="141"/>
    <cellStyle name="V_Bao cao tuan" xfId="142"/>
    <cellStyle name="viet" xfId="143"/>
    <cellStyle name="viet2" xfId="144"/>
    <cellStyle name="W18orma蒨ðma5" xfId="145"/>
    <cellStyle name="xuan" xfId="146"/>
    <cellStyle name=" [0.00]_ Att. 1- Cover" xfId="147"/>
    <cellStyle name="_ Att. 1- Cover" xfId="148"/>
    <cellStyle name="?_ Att. 1- Cover" xfId="149"/>
    <cellStyle name="똿뗦먛귟 [0.00]_PRODUCT DETAIL Q1" xfId="150"/>
    <cellStyle name="똿뗦먛귟_PRODUCT DETAIL Q1" xfId="151"/>
    <cellStyle name="믅됞 [0.00]_PRODUCT DETAIL Q1" xfId="152"/>
    <cellStyle name="믅됞_PRODUCT DETAIL Q1" xfId="153"/>
    <cellStyle name="백분율_95" xfId="154"/>
    <cellStyle name="뷭?_BOOKSHIP" xfId="155"/>
    <cellStyle name="콤마 [0]_1202" xfId="156"/>
    <cellStyle name="콤마_1202" xfId="157"/>
    <cellStyle name="통화 [0]_1202" xfId="158"/>
    <cellStyle name="통화_1202" xfId="159"/>
    <cellStyle name="표준_(정보부문)월별인원계획" xfId="160"/>
    <cellStyle name="一般_00Q3902REV.1" xfId="161"/>
    <cellStyle name="千分位[0]_00Q3902REV.1" xfId="162"/>
    <cellStyle name="千分位_00Q3902REV.1" xfId="163"/>
    <cellStyle name="標準_8.使用重機予定" xfId="164"/>
    <cellStyle name="貨幣 [0]_00Q3902REV.1" xfId="165"/>
    <cellStyle name="貨幣[0]_BRE" xfId="166"/>
    <cellStyle name="貨幣_00Q3902REV.1" xfId="167"/>
  </cellStyles>
  <dxfs count="27">
    <dxf>
      <font>
        <b val="0"/>
        <i val="0"/>
        <strike val="0"/>
        <condense val="0"/>
        <extend val="0"/>
        <outline val="0"/>
        <shadow val="0"/>
        <u val="none"/>
        <vertAlign val="baseline"/>
        <sz val="12"/>
        <color auto="1"/>
        <name val="Times New Roman"/>
        <scheme val="none"/>
      </font>
      <numFmt numFmtId="33" formatCode="_(* #,##0_);_(* \(#,##0\);_(* &quot;-&quot;_);_(@_)"/>
      <fill>
        <patternFill patternType="solid">
          <fgColor indexed="64"/>
          <bgColor theme="0"/>
        </patternFill>
      </fill>
      <alignment horizontal="center" vertical="center" textRotation="0" wrapText="1" indent="0" relativeIndent="255" justifyLastLine="0" shrinkToFit="0" readingOrder="0"/>
      <border diagonalUp="0" diagonalDown="0" outline="0">
        <left style="thin">
          <color auto="1"/>
        </left>
        <right/>
        <top style="thin">
          <color auto="1"/>
        </top>
        <bottom style="thin">
          <color auto="1"/>
        </bottom>
      </border>
    </dxf>
    <dxf>
      <font>
        <b val="0"/>
        <i val="0"/>
        <strike val="0"/>
        <condense val="0"/>
        <extend val="0"/>
        <outline val="0"/>
        <shadow val="0"/>
        <u val="none"/>
        <vertAlign val="baseline"/>
        <sz val="12"/>
        <color auto="1"/>
        <name val="Times New Roman"/>
        <scheme val="none"/>
      </font>
      <numFmt numFmtId="33" formatCode="_(* #,##0_);_(* \(#,##0\);_(* &quot;-&quot;_);_(@_)"/>
      <fill>
        <patternFill patternType="solid">
          <fgColor indexed="64"/>
          <bgColor theme="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Times New Roman"/>
        <scheme val="none"/>
      </font>
      <numFmt numFmtId="196" formatCode="_(* #,##0_);_(* \(#,##0\);_(* &quot;-&quot;??_);_(@_)"/>
      <fill>
        <patternFill patternType="solid">
          <fgColor indexed="64"/>
          <bgColor theme="0"/>
        </patternFill>
      </fill>
      <alignment horizontal="center" vertical="center" textRotation="0" wrapText="0"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Times New Roman"/>
        <scheme val="none"/>
      </font>
      <numFmt numFmtId="196" formatCode="_(* #,##0_);_(* \(#,##0\);_(* &quot;-&quot;??_);_(@_)"/>
      <fill>
        <patternFill patternType="solid">
          <fgColor indexed="64"/>
          <bgColor theme="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Times New Roman"/>
        <scheme val="none"/>
      </font>
      <numFmt numFmtId="164" formatCode="_-* #,##0.00\ _F_-;\-* #,##0.00\ _F_-;_-* &quot;-&quot;??\ _F_-;_-@_-"/>
      <fill>
        <patternFill patternType="solid">
          <fgColor indexed="64"/>
          <bgColor theme="0"/>
        </patternFill>
      </fill>
      <alignment horizontal="general"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theme="4" tint="0.79998168889431442"/>
          <bgColor theme="0"/>
        </patternFill>
      </fill>
      <alignment horizontal="center" vertical="center" textRotation="0" wrapText="1" indent="0" relativeIndent="0" justifyLastLine="0" shrinkToFit="0" readingOrder="0"/>
      <border diagonalUp="0" diagonalDown="0">
        <left/>
        <right style="thin">
          <color auto="1"/>
        </right>
        <top style="thin">
          <color auto="1"/>
        </top>
        <bottom style="thin">
          <color auto="1"/>
        </bottom>
        <vertical/>
        <horizontal/>
      </border>
    </dxf>
    <dxf>
      <border outline="0">
        <left style="thin">
          <color indexed="64"/>
        </left>
        <right style="thin">
          <color indexed="64"/>
        </right>
        <top style="thin">
          <color auto="1"/>
        </top>
        <bottom style="thin">
          <color indexed="64"/>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1" indent="0" relativeIndent="0" justifyLastLine="0" shrinkToFit="0" readingOrder="0"/>
    </dxf>
    <dxf>
      <border outline="0">
        <bottom style="thin">
          <color auto="1"/>
        </bottom>
      </border>
    </dxf>
    <dxf>
      <font>
        <b/>
        <i val="0"/>
        <strike val="0"/>
        <condense val="0"/>
        <extend val="0"/>
        <outline val="0"/>
        <shadow val="0"/>
        <u val="none"/>
        <vertAlign val="baseline"/>
        <sz val="12"/>
        <color rgb="FFFF0000"/>
        <name val="Times New Roman"/>
        <scheme val="none"/>
      </font>
      <fill>
        <patternFill patternType="solid">
          <fgColor indexed="64"/>
          <bgColor rgb="FF66FFFF"/>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i val="0"/>
        <color rgb="FF0000CC"/>
      </font>
      <fill>
        <patternFill>
          <bgColor rgb="FF66FFFF"/>
        </patternFill>
      </fill>
    </dxf>
    <dxf>
      <font>
        <color rgb="FFFFCCFF"/>
      </font>
      <fill>
        <patternFill>
          <bgColor rgb="FFFFCCFF"/>
        </patternFill>
      </fill>
    </dxf>
    <dxf>
      <font>
        <b/>
        <i val="0"/>
        <color rgb="FF0000CC"/>
      </font>
    </dxf>
    <dxf>
      <font>
        <b/>
        <i val="0"/>
        <color rgb="FF0000CC"/>
      </font>
    </dxf>
    <dxf>
      <font>
        <b/>
        <i val="0"/>
        <color rgb="FF0000CC"/>
      </font>
    </dxf>
    <dxf>
      <font>
        <b/>
        <i val="0"/>
        <color rgb="FF0000CC"/>
      </font>
    </dxf>
    <dxf>
      <font>
        <b/>
        <i val="0"/>
        <color rgb="FF0000CC"/>
      </font>
    </dxf>
    <dxf>
      <font>
        <b/>
        <i val="0"/>
        <color rgb="FF0000CC"/>
      </font>
    </dxf>
    <dxf>
      <font>
        <color theme="0"/>
      </font>
    </dxf>
    <dxf>
      <font>
        <b/>
        <i val="0"/>
        <color rgb="FF0000CC"/>
      </font>
      <fill>
        <patternFill>
          <bgColor rgb="FF66FFFF"/>
        </patternFill>
      </fill>
    </dxf>
    <dxf>
      <font>
        <color theme="0"/>
      </font>
    </dxf>
    <dxf>
      <font>
        <b/>
        <i val="0"/>
        <color rgb="FF0000CC"/>
      </font>
    </dxf>
    <dxf>
      <font>
        <b/>
        <i val="0"/>
        <color rgb="FF0000CC"/>
      </font>
    </dxf>
    <dxf>
      <font>
        <b/>
        <i val="0"/>
        <color rgb="FF0000CC"/>
      </font>
    </dxf>
    <dxf>
      <font>
        <b/>
        <i val="0"/>
        <color rgb="FF0000CC"/>
      </font>
    </dxf>
    <dxf>
      <font>
        <b/>
        <i val="0"/>
        <color rgb="FF0000CC"/>
      </font>
    </dxf>
    <dxf>
      <font>
        <b/>
        <i val="0"/>
        <color rgb="FF0000CC"/>
      </font>
    </dxf>
  </dxfs>
  <tableStyles count="1" defaultTableStyle="TableStyleMedium9" defaultPivotStyle="PivotStyleLight16">
    <tableStyle name="Table Style 1" pivot="0" count="0"/>
  </tableStyles>
  <colors>
    <mruColors>
      <color rgb="FF66FFFF"/>
      <color rgb="FF0000CC"/>
      <color rgb="FFFF00FF"/>
      <color rgb="FFFFCCFF"/>
      <color rgb="FFFFFF66"/>
      <color rgb="FFFFFF00"/>
      <color rgb="FFFFFFFF"/>
      <color rgb="FFFFFF99"/>
      <color rgb="FFFFFFCC"/>
      <color rgb="FFFF66FF"/>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activeX1.xml><?xml version="1.0" encoding="utf-8"?>
<ax:ocx xmlns:ax="http://schemas.microsoft.com/office/2006/activeX" xmlns:r="http://schemas.openxmlformats.org/officeDocument/2006/relationships" ax:classid="{8BD21D10-EC42-11CE-9E0D-00AA006002F3}" ax:persistence="persistPropertyBag">
  <ax:ocxPr ax:name="VariousPropertyBits" ax:value="746604571"/>
  <ax:ocxPr ax:name="Size" ax:value="12885;900"/>
  <ax:ocxPr ax:name="FontName" ax:value="Times New Roman"/>
  <ax:ocxPr ax:name="FontHeight" ax:value="255"/>
  <ax:ocxPr ax:name="FontCharSet" ax:value="0"/>
  <ax:ocxPr ax:name="FontPitchAndFamily" ax:value="2"/>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0</xdr:rowOff>
    </xdr:from>
    <xdr:to>
      <xdr:col>1</xdr:col>
      <xdr:colOff>1645920</xdr:colOff>
      <xdr:row>0</xdr:row>
      <xdr:rowOff>0</xdr:rowOff>
    </xdr:to>
    <xdr:cxnSp macro="">
      <xdr:nvCxnSpPr>
        <xdr:cNvPr id="2" name="Straight Connector 1"/>
        <xdr:cNvCxnSpPr/>
      </xdr:nvCxnSpPr>
      <xdr:spPr>
        <a:xfrm flipV="1">
          <a:off x="346364" y="0"/>
          <a:ext cx="16459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VTA/AppData/Roaming/Microsoft/Excel/Quan%20ly%20hop%20dong-EVM.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1.Lap ke hoach"/>
      <sheetName val="2.Trien khai"/>
      <sheetName val="3.EVM.BC tinh hinh"/>
      <sheetName val="BC t.do KH-TT"/>
      <sheetName val="BC gia tri"/>
    </sheetNames>
    <sheetDataSet>
      <sheetData sheetId="0">
        <row r="1">
          <cell r="B1" t="str">
            <v>NHÀ THẦU………..</v>
          </cell>
        </row>
        <row r="7">
          <cell r="O7">
            <v>42841</v>
          </cell>
          <cell r="P7">
            <v>42842</v>
          </cell>
          <cell r="Q7">
            <v>42843</v>
          </cell>
          <cell r="R7">
            <v>42844</v>
          </cell>
          <cell r="S7">
            <v>42845</v>
          </cell>
          <cell r="T7">
            <v>42846</v>
          </cell>
          <cell r="U7">
            <v>42847</v>
          </cell>
          <cell r="V7">
            <v>42848</v>
          </cell>
          <cell r="W7">
            <v>42849</v>
          </cell>
          <cell r="X7">
            <v>42850</v>
          </cell>
          <cell r="Y7">
            <v>42851</v>
          </cell>
          <cell r="Z7">
            <v>42852</v>
          </cell>
          <cell r="AA7">
            <v>42853</v>
          </cell>
          <cell r="AB7">
            <v>42854</v>
          </cell>
          <cell r="AC7">
            <v>42855</v>
          </cell>
          <cell r="AD7">
            <v>42856</v>
          </cell>
          <cell r="AE7">
            <v>42857</v>
          </cell>
          <cell r="AF7">
            <v>42858</v>
          </cell>
          <cell r="AG7">
            <v>42859</v>
          </cell>
          <cell r="AH7">
            <v>42860</v>
          </cell>
          <cell r="AI7">
            <v>42861</v>
          </cell>
          <cell r="AJ7">
            <v>42862</v>
          </cell>
          <cell r="AK7">
            <v>42863</v>
          </cell>
          <cell r="AL7">
            <v>42864</v>
          </cell>
          <cell r="AM7">
            <v>42865</v>
          </cell>
          <cell r="AN7">
            <v>42866</v>
          </cell>
          <cell r="AO7">
            <v>42867</v>
          </cell>
          <cell r="AP7">
            <v>42868</v>
          </cell>
          <cell r="AQ7">
            <v>42869</v>
          </cell>
          <cell r="AR7">
            <v>42870</v>
          </cell>
          <cell r="AS7">
            <v>42871</v>
          </cell>
          <cell r="AT7">
            <v>42872</v>
          </cell>
          <cell r="AU7">
            <v>42873</v>
          </cell>
          <cell r="AV7">
            <v>42874</v>
          </cell>
          <cell r="AW7">
            <v>42875</v>
          </cell>
          <cell r="AX7">
            <v>42876</v>
          </cell>
          <cell r="AY7">
            <v>42877</v>
          </cell>
          <cell r="AZ7">
            <v>42878</v>
          </cell>
          <cell r="BA7">
            <v>42879</v>
          </cell>
          <cell r="BB7">
            <v>42880</v>
          </cell>
          <cell r="BC7">
            <v>42881</v>
          </cell>
          <cell r="BD7">
            <v>42882</v>
          </cell>
          <cell r="BE7">
            <v>42883</v>
          </cell>
          <cell r="BF7">
            <v>42884</v>
          </cell>
          <cell r="BG7">
            <v>42885</v>
          </cell>
          <cell r="BH7">
            <v>42886</v>
          </cell>
          <cell r="BI7">
            <v>42887</v>
          </cell>
          <cell r="BJ7">
            <v>42888</v>
          </cell>
          <cell r="BK7">
            <v>42889</v>
          </cell>
          <cell r="BL7">
            <v>42890</v>
          </cell>
          <cell r="BM7">
            <v>42891</v>
          </cell>
          <cell r="BN7">
            <v>42892</v>
          </cell>
          <cell r="BO7">
            <v>42893</v>
          </cell>
          <cell r="BP7">
            <v>42894</v>
          </cell>
          <cell r="BQ7">
            <v>42895</v>
          </cell>
          <cell r="BR7">
            <v>42896</v>
          </cell>
          <cell r="BS7">
            <v>42897</v>
          </cell>
          <cell r="BT7">
            <v>42898</v>
          </cell>
          <cell r="BU7">
            <v>42899</v>
          </cell>
          <cell r="BV7">
            <v>42900</v>
          </cell>
          <cell r="BW7">
            <v>42901</v>
          </cell>
          <cell r="BX7">
            <v>42902</v>
          </cell>
          <cell r="BY7">
            <v>42903</v>
          </cell>
          <cell r="BZ7">
            <v>42904</v>
          </cell>
          <cell r="CA7">
            <v>42905</v>
          </cell>
          <cell r="CB7">
            <v>42906</v>
          </cell>
          <cell r="CC7" t="str">
            <v>Ghi chú 1</v>
          </cell>
        </row>
        <row r="31">
          <cell r="O31">
            <v>14513351.400000004</v>
          </cell>
          <cell r="P31">
            <v>29026702.800000008</v>
          </cell>
          <cell r="Q31">
            <v>43540054.20000001</v>
          </cell>
          <cell r="R31">
            <v>58053405.600000016</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
          </cell>
          <cell r="AI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t="str">
            <v/>
          </cell>
          <cell r="BM31" t="str">
            <v/>
          </cell>
          <cell r="BN31" t="str">
            <v/>
          </cell>
          <cell r="BO31" t="str">
            <v/>
          </cell>
          <cell r="BP31" t="str">
            <v/>
          </cell>
          <cell r="BQ31" t="str">
            <v/>
          </cell>
          <cell r="BR31" t="str">
            <v/>
          </cell>
          <cell r="BS31" t="str">
            <v/>
          </cell>
          <cell r="BT31" t="str">
            <v/>
          </cell>
          <cell r="BU31" t="str">
            <v/>
          </cell>
          <cell r="BV31" t="str">
            <v/>
          </cell>
          <cell r="BW31" t="str">
            <v/>
          </cell>
          <cell r="BX31" t="str">
            <v/>
          </cell>
          <cell r="BY31" t="str">
            <v/>
          </cell>
          <cell r="BZ31" t="str">
            <v/>
          </cell>
          <cell r="CA31" t="str">
            <v/>
          </cell>
          <cell r="CB31" t="str">
            <v/>
          </cell>
        </row>
      </sheetData>
      <sheetData sheetId="1">
        <row r="11">
          <cell r="B11" t="str">
            <v>TỔNG TIẾN ĐỘ GÓI THẦU</v>
          </cell>
        </row>
        <row r="33">
          <cell r="T33">
            <v>21207813.814285714</v>
          </cell>
          <cell r="U33">
            <v>42415627.628571428</v>
          </cell>
          <cell r="V33">
            <v>63623441.442857146</v>
          </cell>
          <cell r="W33">
            <v>84831255.257142857</v>
          </cell>
          <cell r="X33" t="str">
            <v/>
          </cell>
          <cell r="Y33" t="str">
            <v/>
          </cell>
          <cell r="Z33" t="str">
            <v/>
          </cell>
          <cell r="AA33" t="str">
            <v/>
          </cell>
          <cell r="AB33" t="str">
            <v/>
          </cell>
          <cell r="AC33" t="str">
            <v/>
          </cell>
          <cell r="AD33" t="str">
            <v/>
          </cell>
          <cell r="AE33" t="str">
            <v/>
          </cell>
          <cell r="AF33" t="str">
            <v/>
          </cell>
          <cell r="AG33" t="str">
            <v/>
          </cell>
          <cell r="AH33" t="str">
            <v/>
          </cell>
          <cell r="AI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t="str">
            <v/>
          </cell>
          <cell r="BM33" t="str">
            <v/>
          </cell>
          <cell r="BN33" t="str">
            <v/>
          </cell>
          <cell r="BO33" t="str">
            <v/>
          </cell>
          <cell r="BP33" t="str">
            <v/>
          </cell>
          <cell r="BQ33" t="str">
            <v/>
          </cell>
          <cell r="BR33" t="str">
            <v/>
          </cell>
          <cell r="BS33" t="str">
            <v/>
          </cell>
          <cell r="BT33" t="str">
            <v/>
          </cell>
          <cell r="BU33" t="str">
            <v/>
          </cell>
          <cell r="BV33" t="str">
            <v/>
          </cell>
          <cell r="BW33" t="str">
            <v/>
          </cell>
          <cell r="BX33" t="str">
            <v/>
          </cell>
          <cell r="BY33" t="str">
            <v/>
          </cell>
          <cell r="BZ33" t="str">
            <v/>
          </cell>
          <cell r="CA33" t="str">
            <v/>
          </cell>
          <cell r="CB33" t="str">
            <v/>
          </cell>
          <cell r="CC33" t="str">
            <v/>
          </cell>
        </row>
        <row r="35">
          <cell r="T35">
            <v>21207813.814285714</v>
          </cell>
          <cell r="U35">
            <v>42415627.628571428</v>
          </cell>
          <cell r="V35">
            <v>63623441.442857146</v>
          </cell>
          <cell r="W35">
            <v>84831255.257142857</v>
          </cell>
          <cell r="X35">
            <v>106039069.07142857</v>
          </cell>
          <cell r="Y35">
            <v>127246882.88571428</v>
          </cell>
          <cell r="Z35">
            <v>162362223.74879998</v>
          </cell>
          <cell r="AA35">
            <v>197477564.6118857</v>
          </cell>
          <cell r="AB35">
            <v>232592905.47497141</v>
          </cell>
          <cell r="AC35">
            <v>291566919.2852571</v>
          </cell>
          <cell r="AD35">
            <v>343284257.3955428</v>
          </cell>
          <cell r="AE35" t="str">
            <v/>
          </cell>
          <cell r="AF35" t="str">
            <v/>
          </cell>
          <cell r="AG35" t="str">
            <v/>
          </cell>
          <cell r="AH35" t="str">
            <v/>
          </cell>
          <cell r="AI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t="str">
            <v/>
          </cell>
          <cell r="BP35" t="str">
            <v/>
          </cell>
          <cell r="BQ35" t="str">
            <v/>
          </cell>
          <cell r="BR35" t="str">
            <v/>
          </cell>
          <cell r="BS35" t="str">
            <v/>
          </cell>
          <cell r="BT35" t="str">
            <v/>
          </cell>
          <cell r="BU35" t="str">
            <v/>
          </cell>
          <cell r="BV35" t="str">
            <v/>
          </cell>
          <cell r="BW35" t="str">
            <v/>
          </cell>
          <cell r="BX35" t="str">
            <v/>
          </cell>
          <cell r="BY35" t="str">
            <v/>
          </cell>
          <cell r="BZ35" t="str">
            <v/>
          </cell>
          <cell r="CA35" t="str">
            <v/>
          </cell>
          <cell r="CB35" t="str">
            <v/>
          </cell>
          <cell r="CC35" t="str">
            <v/>
          </cell>
        </row>
      </sheetData>
      <sheetData sheetId="2" refreshError="1"/>
      <sheetData sheetId="3" refreshError="1"/>
      <sheetData sheetId="4">
        <row r="72">
          <cell r="F72">
            <v>1176906788.8415999</v>
          </cell>
        </row>
      </sheetData>
    </sheetDataSet>
  </externalBook>
</externalLink>
</file>

<file path=xl/tables/table1.xml><?xml version="1.0" encoding="utf-8"?>
<table xmlns="http://schemas.openxmlformats.org/spreadsheetml/2006/main" id="1" name="bang" displayName="bang" ref="A5:F19" totalsRowShown="0" headerRowDxfId="9" dataDxfId="7" headerRowBorderDxfId="8" tableBorderDxfId="6">
  <tableColumns count="6">
    <tableColumn id="1" name="TT" dataDxfId="5"/>
    <tableColumn id="2" name="Tên gói thầu" dataDxfId="4"/>
    <tableColumn id="3" name="Nhà thầu thực hiện" dataDxfId="3" dataCellStyle="Hyperlink"/>
    <tableColumn id="6" name="Giá dự toán gốc" dataDxfId="2" dataCellStyle="Hyperlink"/>
    <tableColumn id="8" name="Giá hợp đồng gốc" dataDxfId="1"/>
    <tableColumn id="12" name="Ghi chú"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00"/>
        </a:solidFill>
        <a:ln>
          <a:solidFill>
            <a:srgbClr val="FF0000"/>
          </a:solidFill>
        </a:ln>
      </a:spPr>
      <a:bodyPr rtlCol="0" anchor="ctr"/>
      <a:lstStyle>
        <a:defPPr algn="ctr">
          <a:defRPr sz="1100"/>
        </a:defPPr>
      </a:lstStyle>
      <a:style>
        <a:lnRef idx="1">
          <a:schemeClr val="accent3"/>
        </a:lnRef>
        <a:fillRef idx="2">
          <a:schemeClr val="accent3"/>
        </a:fillRef>
        <a:effectRef idx="1">
          <a:schemeClr val="accent3"/>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7">
    <pageSetUpPr fitToPage="1"/>
  </sheetPr>
  <dimension ref="A1:F19"/>
  <sheetViews>
    <sheetView showGridLines="0" tabSelected="1" view="pageBreakPreview" zoomScale="80" zoomScaleSheetLayoutView="80" workbookViewId="0">
      <selection activeCell="A14" sqref="A14"/>
    </sheetView>
  </sheetViews>
  <sheetFormatPr defaultRowHeight="16.5" outlineLevelRow="1"/>
  <cols>
    <col min="1" max="1" width="6" style="4" customWidth="1"/>
    <col min="2" max="2" width="44.85546875" style="5" customWidth="1"/>
    <col min="3" max="3" width="25.5703125" style="5" customWidth="1"/>
    <col min="4" max="4" width="19.42578125" style="5" customWidth="1"/>
    <col min="5" max="5" width="21.28515625" style="5" customWidth="1"/>
    <col min="6" max="6" width="16.42578125" style="4" customWidth="1"/>
    <col min="7" max="16384" width="9.140625" style="5"/>
  </cols>
  <sheetData>
    <row r="1" spans="1:6" ht="33" customHeight="1">
      <c r="A1" s="15"/>
      <c r="B1" s="129" t="s">
        <v>27</v>
      </c>
      <c r="C1" s="129"/>
      <c r="D1" s="129"/>
      <c r="E1" s="129"/>
      <c r="F1" s="129"/>
    </row>
    <row r="2" spans="1:6" ht="18" customHeight="1">
      <c r="A2" s="15"/>
      <c r="B2" s="19"/>
      <c r="D2" s="25"/>
      <c r="E2" s="25"/>
      <c r="F2" s="58"/>
    </row>
    <row r="3" spans="1:6" ht="16.5" customHeight="1">
      <c r="B3" s="14"/>
      <c r="C3" s="14"/>
      <c r="D3" s="14"/>
      <c r="E3" s="14"/>
      <c r="F3" s="14"/>
    </row>
    <row r="4" spans="1:6" ht="28.5" customHeight="1">
      <c r="A4" s="16" t="s">
        <v>13</v>
      </c>
      <c r="B4" s="18" t="s">
        <v>15</v>
      </c>
      <c r="C4" s="20"/>
    </row>
    <row r="5" spans="1:6" s="4" customFormat="1">
      <c r="A5" s="105" t="s">
        <v>0</v>
      </c>
      <c r="B5" s="32" t="s">
        <v>11</v>
      </c>
      <c r="C5" s="32" t="s">
        <v>10</v>
      </c>
      <c r="D5" s="32" t="s">
        <v>12</v>
      </c>
      <c r="E5" s="32" t="s">
        <v>5</v>
      </c>
      <c r="F5" s="106" t="s">
        <v>2</v>
      </c>
    </row>
    <row r="6" spans="1:6">
      <c r="A6" s="107">
        <v>1</v>
      </c>
      <c r="B6" s="108">
        <v>2</v>
      </c>
      <c r="C6" s="108">
        <v>3</v>
      </c>
      <c r="D6" s="108">
        <v>4</v>
      </c>
      <c r="E6" s="108">
        <v>5</v>
      </c>
      <c r="F6" s="109">
        <v>6</v>
      </c>
    </row>
    <row r="7" spans="1:6" s="6" customFormat="1">
      <c r="A7" s="42" t="s">
        <v>16</v>
      </c>
      <c r="B7" s="66" t="s">
        <v>17</v>
      </c>
      <c r="C7" s="64"/>
      <c r="D7" s="65">
        <f>SUBTOTAL(9,D8:D8)</f>
        <v>0</v>
      </c>
      <c r="E7" s="65">
        <f>SUBTOTAL(9,E8:E8)</f>
        <v>0</v>
      </c>
      <c r="F7" s="76"/>
    </row>
    <row r="8" spans="1:6" s="6" customFormat="1">
      <c r="A8" s="69" t="s">
        <v>20</v>
      </c>
      <c r="B8" s="66" t="s">
        <v>18</v>
      </c>
      <c r="C8" s="64"/>
      <c r="D8" s="65">
        <f>SUBTOTAL(9,D9:D12)</f>
        <v>0</v>
      </c>
      <c r="E8" s="65">
        <f>SUBTOTAL(9,E9:E12)</f>
        <v>1905000000</v>
      </c>
      <c r="F8" s="76"/>
    </row>
    <row r="9" spans="1:6" s="6" customFormat="1" ht="31.5" outlineLevel="1">
      <c r="A9" s="67">
        <f>COUNT($A$5:A8)</f>
        <v>1</v>
      </c>
      <c r="B9" s="66" t="s">
        <v>37</v>
      </c>
      <c r="C9" s="63" t="s">
        <v>36</v>
      </c>
      <c r="D9" s="21"/>
      <c r="E9" s="68">
        <v>635000000</v>
      </c>
      <c r="F9" s="76"/>
    </row>
    <row r="10" spans="1:6" s="6" customFormat="1" ht="31.5" outlineLevel="1">
      <c r="A10" s="67">
        <f>COUNT($A$5:A9)</f>
        <v>2</v>
      </c>
      <c r="B10" s="66" t="s">
        <v>38</v>
      </c>
      <c r="C10" s="63" t="s">
        <v>36</v>
      </c>
      <c r="D10" s="21"/>
      <c r="E10" s="68">
        <v>635000000</v>
      </c>
      <c r="F10" s="76"/>
    </row>
    <row r="11" spans="1:6" s="6" customFormat="1" ht="31.5" outlineLevel="1">
      <c r="A11" s="67">
        <f>COUNT($A$5:A10)</f>
        <v>3</v>
      </c>
      <c r="B11" s="66" t="s">
        <v>39</v>
      </c>
      <c r="C11" s="63" t="s">
        <v>36</v>
      </c>
      <c r="D11" s="21"/>
      <c r="E11" s="68">
        <v>635000000</v>
      </c>
      <c r="F11" s="76"/>
    </row>
    <row r="12" spans="1:6" s="6" customFormat="1">
      <c r="A12" s="69" t="s">
        <v>20</v>
      </c>
      <c r="B12" s="66" t="s">
        <v>19</v>
      </c>
      <c r="C12" s="64"/>
      <c r="D12" s="65">
        <f>SUBTOTAL(9,D13:D18)</f>
        <v>0</v>
      </c>
      <c r="E12" s="65">
        <f>SUBTOTAL(9,E13:E18)</f>
        <v>6934229000</v>
      </c>
      <c r="F12" s="76"/>
    </row>
    <row r="13" spans="1:6" s="79" customFormat="1" ht="47.25" outlineLevel="1">
      <c r="A13" s="67">
        <f>IFERROR(IF(AND($A12=1,$A9="TT"),1,ROUNDDOWN(MAX($A$4:A12)+1,0)),"")</f>
        <v>4</v>
      </c>
      <c r="B13" s="66" t="s">
        <v>23</v>
      </c>
      <c r="C13" s="63" t="s">
        <v>34</v>
      </c>
      <c r="D13" s="21"/>
      <c r="E13" s="68">
        <v>1688360000</v>
      </c>
      <c r="F13" s="76"/>
    </row>
    <row r="14" spans="1:6" s="79" customFormat="1" outlineLevel="1">
      <c r="A14" s="110">
        <f>COUNT($A$5:A13)</f>
        <v>5</v>
      </c>
      <c r="B14" s="111" t="s">
        <v>30</v>
      </c>
      <c r="C14" s="112" t="s">
        <v>31</v>
      </c>
      <c r="D14" s="113" t="s">
        <v>32</v>
      </c>
      <c r="E14" s="114" t="s">
        <v>33</v>
      </c>
      <c r="F14" s="115"/>
    </row>
    <row r="15" spans="1:6" s="79" customFormat="1" ht="31.5" outlineLevel="1">
      <c r="A15" s="116">
        <f>COUNT($A$5:A13)</f>
        <v>5</v>
      </c>
      <c r="B15" s="66" t="s">
        <v>22</v>
      </c>
      <c r="C15" s="63" t="s">
        <v>35</v>
      </c>
      <c r="D15" s="21"/>
      <c r="E15" s="68">
        <v>5245869000</v>
      </c>
      <c r="F15" s="76"/>
    </row>
    <row r="16" spans="1:6" s="79" customFormat="1" outlineLevel="1">
      <c r="A16" s="67"/>
      <c r="B16" s="66"/>
      <c r="C16" s="63"/>
      <c r="D16" s="75"/>
      <c r="E16" s="78"/>
      <c r="F16" s="76"/>
    </row>
    <row r="17" spans="1:6" s="6" customFormat="1">
      <c r="A17" s="71"/>
      <c r="B17" s="66"/>
      <c r="C17" s="64"/>
      <c r="D17" s="65"/>
      <c r="E17" s="65"/>
      <c r="F17" s="76"/>
    </row>
    <row r="18" spans="1:6" s="82" customFormat="1">
      <c r="A18" s="31"/>
      <c r="B18" s="66"/>
      <c r="C18" s="84"/>
      <c r="D18" s="85"/>
      <c r="E18" s="86"/>
      <c r="F18" s="87"/>
    </row>
    <row r="19" spans="1:6" s="56" customFormat="1" ht="30" customHeight="1">
      <c r="A19" s="36"/>
      <c r="B19" s="54" t="s">
        <v>1</v>
      </c>
      <c r="C19" s="55"/>
      <c r="D19" s="55">
        <f>SUBTOTAL(9,D7:D18)</f>
        <v>0</v>
      </c>
      <c r="E19" s="55">
        <f>SUBTOTAL(9,E7:E18)</f>
        <v>8839229000</v>
      </c>
      <c r="F19" s="77"/>
    </row>
  </sheetData>
  <mergeCells count="1">
    <mergeCell ref="B1:F1"/>
  </mergeCells>
  <conditionalFormatting sqref="A19">
    <cfRule type="expression" dxfId="26" priority="45">
      <formula>IF($B19&lt;&gt;0,1,0)</formula>
    </cfRule>
  </conditionalFormatting>
  <conditionalFormatting sqref="A19">
    <cfRule type="expression" dxfId="25" priority="44">
      <formula>IF($B19&lt;&gt;0,1,0)</formula>
    </cfRule>
  </conditionalFormatting>
  <conditionalFormatting sqref="A19">
    <cfRule type="expression" dxfId="24" priority="41">
      <formula>IF($B19&lt;&gt;0,1,0)</formula>
    </cfRule>
  </conditionalFormatting>
  <conditionalFormatting sqref="A19">
    <cfRule type="expression" dxfId="23" priority="38">
      <formula>IF($B19&lt;&gt;0,1,0)</formula>
    </cfRule>
  </conditionalFormatting>
  <conditionalFormatting sqref="A19">
    <cfRule type="expression" dxfId="22" priority="37">
      <formula>IF($B19&lt;&gt;0,1,0)</formula>
    </cfRule>
  </conditionalFormatting>
  <conditionalFormatting sqref="A7">
    <cfRule type="expression" dxfId="21" priority="12">
      <formula>IF($B7&lt;&gt;0,1,0)</formula>
    </cfRule>
  </conditionalFormatting>
  <conditionalFormatting sqref="A7">
    <cfRule type="expression" dxfId="20" priority="11">
      <formula>IF(B7=0,1,0)</formula>
    </cfRule>
  </conditionalFormatting>
  <conditionalFormatting sqref="A7:F18">
    <cfRule type="expression" dxfId="19" priority="10">
      <formula>IF(OR($A7="I",$A7="II",$A7="III",$A7="IV",$A7="V",$A7="VI",$A7="VII",$A7="VIII",$A7="IX",$A7="X",$A7="XI",$A7="XII",$A7="XIII",$A7="XIV",$A7="XV",$A7="XVI",$A7="XVII",$A7="XVIII",$A7="XIX",$A7="XX"),1,0)</formula>
    </cfRule>
  </conditionalFormatting>
  <conditionalFormatting sqref="A18">
    <cfRule type="expression" dxfId="18" priority="9">
      <formula>IF(C18=0,1,0)</formula>
    </cfRule>
  </conditionalFormatting>
  <conditionalFormatting sqref="A18">
    <cfRule type="expression" dxfId="17" priority="8">
      <formula>IF($B18&lt;&gt;0,1,0)</formula>
    </cfRule>
  </conditionalFormatting>
  <conditionalFormatting sqref="A18">
    <cfRule type="expression" dxfId="16" priority="7">
      <formula>IF($B18&lt;&gt;0,1,0)</formula>
    </cfRule>
  </conditionalFormatting>
  <conditionalFormatting sqref="A18">
    <cfRule type="expression" dxfId="15" priority="6">
      <formula>IF($B18&lt;&gt;0,1,0)</formula>
    </cfRule>
  </conditionalFormatting>
  <conditionalFormatting sqref="B18">
    <cfRule type="expression" dxfId="14" priority="4">
      <formula>IF($B18&lt;&gt;0,1,0)</formula>
    </cfRule>
  </conditionalFormatting>
  <conditionalFormatting sqref="B18">
    <cfRule type="expression" dxfId="13" priority="3">
      <formula>IF($B18&lt;&gt;0,1,0)</formula>
    </cfRule>
  </conditionalFormatting>
  <conditionalFormatting sqref="B18">
    <cfRule type="expression" dxfId="12" priority="2">
      <formula>IF($B18&lt;&gt;0,1,0)</formula>
    </cfRule>
  </conditionalFormatting>
  <conditionalFormatting sqref="A18:F18">
    <cfRule type="expression" dxfId="11" priority="1">
      <formula>IF($B18=0,1,0)</formula>
    </cfRule>
  </conditionalFormatting>
  <conditionalFormatting sqref="A19:XFD19">
    <cfRule type="expression" dxfId="10" priority="3983">
      <formula>IF(AND($B19="TỔNG CỘNG",$B6&gt;0),1,0)</formula>
    </cfRule>
  </conditionalFormatting>
  <printOptions horizontalCentered="1"/>
  <pageMargins left="0.196850393700787" right="0.196850393700787" top="0.39370078740157499" bottom="0.39370078740157499" header="0.196850393700787" footer="0.196850393700787"/>
  <pageSetup paperSize="9" orientation="landscape" horizontalDpi="300" verticalDpi="300" r:id="rId1"/>
  <legacyDrawing r:id="rId2"/>
  <controls>
    <control shapeId="1027" r:id="rId3" name="TextBox1"/>
  </controls>
  <tableParts count="1">
    <tablePart r:id="rId4"/>
  </tableParts>
</worksheet>
</file>

<file path=xl/worksheets/sheet2.xml><?xml version="1.0" encoding="utf-8"?>
<worksheet xmlns="http://schemas.openxmlformats.org/spreadsheetml/2006/main" xmlns:r="http://schemas.openxmlformats.org/officeDocument/2006/relationships">
  <sheetPr codeName="Sheet12">
    <pageSetUpPr fitToPage="1"/>
  </sheetPr>
  <dimension ref="A1:N36"/>
  <sheetViews>
    <sheetView showGridLines="0" view="pageBreakPreview" zoomScale="90" zoomScaleSheetLayoutView="90" workbookViewId="0">
      <pane ySplit="6" topLeftCell="A19" activePane="bottomLeft" state="frozen"/>
      <selection pane="bottomLeft" activeCell="A25" sqref="A25"/>
    </sheetView>
  </sheetViews>
  <sheetFormatPr defaultRowHeight="17.25" outlineLevelRow="1"/>
  <cols>
    <col min="1" max="1" width="5.140625" style="8" customWidth="1"/>
    <col min="2" max="2" width="38.7109375" style="8" customWidth="1"/>
    <col min="3" max="3" width="22.140625" style="10" customWidth="1"/>
    <col min="4" max="4" width="10.140625" style="9" customWidth="1"/>
    <col min="5" max="5" width="11.5703125" style="9" customWidth="1"/>
    <col min="6" max="6" width="18.140625" style="9" bestFit="1" customWidth="1"/>
    <col min="7" max="7" width="27.140625" style="38" customWidth="1"/>
    <col min="8" max="16384" width="9.140625" style="8"/>
  </cols>
  <sheetData>
    <row r="1" spans="1:14" s="7" customFormat="1" ht="34.5" customHeight="1">
      <c r="A1" s="1"/>
      <c r="B1" s="130" t="s">
        <v>29</v>
      </c>
      <c r="C1" s="130"/>
      <c r="D1" s="130"/>
      <c r="E1" s="130"/>
      <c r="F1" s="130"/>
      <c r="G1" s="130"/>
    </row>
    <row r="2" spans="1:14" s="7" customFormat="1" ht="14.25" customHeight="1">
      <c r="B2" s="17"/>
      <c r="C2" s="48"/>
      <c r="D2" s="1"/>
      <c r="E2" s="17"/>
      <c r="F2" s="17"/>
      <c r="G2" s="37"/>
    </row>
    <row r="3" spans="1:14" s="7" customFormat="1" ht="21.75" customHeight="1">
      <c r="A3" s="1"/>
      <c r="B3" s="1"/>
      <c r="C3" s="43"/>
      <c r="D3" s="1"/>
      <c r="E3" s="39"/>
      <c r="F3" s="39"/>
      <c r="G3" s="37"/>
    </row>
    <row r="4" spans="1:14" s="7" customFormat="1" ht="15" customHeight="1">
      <c r="A4" s="133" t="s">
        <v>0</v>
      </c>
      <c r="B4" s="133" t="s">
        <v>11</v>
      </c>
      <c r="C4" s="135" t="s">
        <v>10</v>
      </c>
      <c r="D4" s="137" t="s">
        <v>14</v>
      </c>
      <c r="E4" s="138"/>
      <c r="F4" s="139"/>
      <c r="G4" s="131" t="s">
        <v>2</v>
      </c>
    </row>
    <row r="5" spans="1:14" s="7" customFormat="1" ht="31.5">
      <c r="A5" s="134"/>
      <c r="B5" s="134"/>
      <c r="C5" s="136"/>
      <c r="D5" s="89" t="s">
        <v>6</v>
      </c>
      <c r="E5" s="91" t="s">
        <v>3</v>
      </c>
      <c r="F5" s="13" t="s">
        <v>9</v>
      </c>
      <c r="G5" s="132"/>
    </row>
    <row r="6" spans="1:14" s="82" customFormat="1" ht="16.5">
      <c r="A6" s="80">
        <v>1</v>
      </c>
      <c r="B6" s="80">
        <v>2</v>
      </c>
      <c r="C6" s="80">
        <v>3</v>
      </c>
      <c r="D6" s="80">
        <v>4</v>
      </c>
      <c r="E6" s="80">
        <v>5</v>
      </c>
      <c r="F6" s="80">
        <v>6</v>
      </c>
      <c r="G6" s="80">
        <v>7</v>
      </c>
      <c r="J6" s="83"/>
    </row>
    <row r="7" spans="1:14" s="6" customFormat="1" ht="16.5">
      <c r="A7" s="92" t="s">
        <v>16</v>
      </c>
      <c r="B7" s="93" t="s">
        <v>17</v>
      </c>
      <c r="C7" s="94"/>
      <c r="D7" s="95">
        <f>SUBTOTAL(9,D8:D8)</f>
        <v>0</v>
      </c>
      <c r="E7" s="95">
        <f>SUBTOTAL(9,E8:E8)</f>
        <v>0</v>
      </c>
      <c r="F7" s="95">
        <f>SUBTOTAL(9,F8:F8)</f>
        <v>0</v>
      </c>
      <c r="G7" s="95"/>
    </row>
    <row r="8" spans="1:14" s="6" customFormat="1" ht="16.5">
      <c r="A8" s="96" t="s">
        <v>20</v>
      </c>
      <c r="B8" s="93" t="s">
        <v>18</v>
      </c>
      <c r="C8" s="94"/>
      <c r="D8" s="95">
        <f>SUBTOTAL(9,D9:D11)</f>
        <v>0</v>
      </c>
      <c r="E8" s="95">
        <f>SUBTOTAL(9,E9:E11)</f>
        <v>0</v>
      </c>
      <c r="F8" s="95">
        <f>SUBTOTAL(9,F9:F11)</f>
        <v>0</v>
      </c>
      <c r="G8" s="95"/>
    </row>
    <row r="9" spans="1:14" s="35" customFormat="1" ht="31.5">
      <c r="A9" s="44">
        <f>'Du lieu ban dau'!A9</f>
        <v>1</v>
      </c>
      <c r="B9" s="28" t="str">
        <f>IFERROR(VLOOKUP($A9,'Du lieu ban dau'!$A$7:$F$2969,COLUMN('Du lieu ban dau'!B:B),0),"")</f>
        <v>Thi công tủ điện 1</v>
      </c>
      <c r="C9" s="22" t="str">
        <f>IFERROR(VLOOKUP($A9,'Du lieu ban dau'!$A$7:$F$2969,COLUMN('Du lieu ban dau'!C:C),0),"")</f>
        <v xml:space="preserve">Công ty Cổ phần  Cơ điện Xây dựng </v>
      </c>
      <c r="D9" s="33"/>
      <c r="E9" s="34"/>
      <c r="F9" s="22">
        <f>IFERROR(VLOOKUP($A9,'Du lieu ban dau'!$A$7:$G$1069,COLUMN('Du lieu ban dau'!D:D),0),"")</f>
        <v>0</v>
      </c>
      <c r="G9" s="57" t="str">
        <f>IFERROR(IF(F9=0,"",ROUND(#REF!/F9*100,1)&amp;"%"),"")</f>
        <v/>
      </c>
      <c r="J9" s="41"/>
    </row>
    <row r="10" spans="1:14" s="35" customFormat="1" ht="31.5" outlineLevel="1">
      <c r="A10" s="44">
        <f>'Du lieu ban dau'!A10</f>
        <v>2</v>
      </c>
      <c r="B10" s="28" t="str">
        <f>IFERROR(VLOOKUP($A10,'Du lieu ban dau'!$A$7:$F$2969,COLUMN('Du lieu ban dau'!B:B),0),"")</f>
        <v>Thi công tủ điện 2</v>
      </c>
      <c r="C10" s="22" t="str">
        <f>IFERROR(VLOOKUP($A10,'Du lieu ban dau'!$A$7:$F$2969,COLUMN('Du lieu ban dau'!C:C),0),"")</f>
        <v xml:space="preserve">Công ty Cổ phần  Cơ điện Xây dựng </v>
      </c>
      <c r="D10" s="33"/>
      <c r="E10" s="34"/>
      <c r="F10" s="22">
        <f>IFERROR(VLOOKUP($A10,'Du lieu ban dau'!$A$7:$G$1069,COLUMN('Du lieu ban dau'!D:D),0),"")</f>
        <v>0</v>
      </c>
      <c r="G10" s="57" t="str">
        <f>IFERROR(IF(F10=0,"",ROUND(#REF!/F10*100,1)&amp;"%"),"")</f>
        <v/>
      </c>
      <c r="J10" s="41"/>
    </row>
    <row r="11" spans="1:14" s="35" customFormat="1" ht="31.5" outlineLevel="1">
      <c r="A11" s="44">
        <f>'Du lieu ban dau'!A11</f>
        <v>3</v>
      </c>
      <c r="B11" s="28" t="str">
        <f>IFERROR(VLOOKUP($A11,'Du lieu ban dau'!$A$7:$F$2969,COLUMN('Du lieu ban dau'!B:B),0),"")</f>
        <v>Thi công tủ điện 3</v>
      </c>
      <c r="C11" s="22" t="str">
        <f>IFERROR(VLOOKUP($A11,'Du lieu ban dau'!$A$7:$F$2969,COLUMN('Du lieu ban dau'!C:C),0),"")</f>
        <v xml:space="preserve">Công ty Cổ phần  Cơ điện Xây dựng </v>
      </c>
      <c r="D11" s="33"/>
      <c r="E11" s="34"/>
      <c r="F11" s="22">
        <f>IFERROR(VLOOKUP($A11,'Du lieu ban dau'!$A$7:$G$1069,COLUMN('Du lieu ban dau'!D:D),0),"")</f>
        <v>0</v>
      </c>
      <c r="G11" s="57" t="str">
        <f>IFERROR(IF(F11=0,"",ROUND(#REF!/F11*100,1)&amp;"%"),"")</f>
        <v/>
      </c>
      <c r="J11" s="41"/>
    </row>
    <row r="12" spans="1:14" s="35" customFormat="1" outlineLevel="1">
      <c r="A12" s="42"/>
      <c r="B12" s="30"/>
      <c r="C12" s="22"/>
      <c r="D12" s="33"/>
      <c r="E12" s="34"/>
      <c r="F12" s="24"/>
      <c r="G12" s="30"/>
      <c r="J12" s="41"/>
    </row>
    <row r="13" spans="1:14" s="35" customFormat="1" outlineLevel="1">
      <c r="A13" s="36"/>
      <c r="B13" s="30"/>
      <c r="C13" s="22"/>
      <c r="D13" s="33"/>
      <c r="E13" s="34"/>
      <c r="F13" s="24"/>
      <c r="G13" s="30"/>
      <c r="J13" s="41"/>
    </row>
    <row r="14" spans="1:14" s="35" customFormat="1" outlineLevel="1">
      <c r="A14" s="36"/>
      <c r="B14" s="30"/>
      <c r="C14" s="22"/>
      <c r="D14" s="33"/>
      <c r="E14" s="34"/>
      <c r="F14" s="24"/>
      <c r="G14" s="30"/>
      <c r="J14" s="41"/>
    </row>
    <row r="15" spans="1:14" s="6" customFormat="1" ht="16.5">
      <c r="A15" s="98" t="s">
        <v>21</v>
      </c>
      <c r="B15" s="93" t="s">
        <v>19</v>
      </c>
      <c r="C15" s="94"/>
      <c r="D15" s="95">
        <f>SUBTOTAL(9,D16:D20)</f>
        <v>0</v>
      </c>
      <c r="E15" s="95">
        <f>SUBTOTAL(9,E16:E20)</f>
        <v>0</v>
      </c>
      <c r="F15" s="100"/>
      <c r="G15" s="100"/>
    </row>
    <row r="16" spans="1:14" ht="47.25">
      <c r="A16" s="44">
        <f>'Du lieu ban dau'!A13</f>
        <v>4</v>
      </c>
      <c r="B16" s="28" t="str">
        <f>IFERROR(VLOOKUP($A16,'Du lieu ban dau'!$A$7:$F$19,COLUMN('Du lieu ban dau'!B:B),0),"")</f>
        <v>Thiết kế, thi công, cung cấp, lắp đặt thiết bị, chuyển giao công nghệ và vận hành trạm xử lý nước thải-Khu thấp tầng</v>
      </c>
      <c r="C16" s="22" t="str">
        <f>IFERROR(VLOOKUP($A16,'Du lieu ban dau'!$A$7:$F$19,COLUMN('Du lieu ban dau'!C:C),0),"")</f>
        <v xml:space="preserve">Công Ty Cp Xanh </v>
      </c>
      <c r="D16" s="46"/>
      <c r="E16" s="47"/>
      <c r="F16" s="22" t="str">
        <f>IFERROR(VLOOKUP($A16,'Du lieu ban dau'!#REF!,COLUMN('Du lieu ban dau'!D:D),0),"")</f>
        <v/>
      </c>
      <c r="G16" s="22" t="str">
        <f>IFERROR(VLOOKUP($A16,'Du lieu ban dau'!#REF!,COLUMN('Du lieu ban dau'!E:E),0),"")</f>
        <v/>
      </c>
      <c r="H16" s="35"/>
      <c r="I16" s="35"/>
      <c r="J16" s="41"/>
      <c r="K16" s="35"/>
      <c r="L16" s="35"/>
      <c r="M16" s="35"/>
      <c r="N16" s="35"/>
    </row>
    <row r="17" spans="1:14" outlineLevel="1">
      <c r="A17" s="44"/>
      <c r="B17" s="45"/>
      <c r="C17" s="22"/>
      <c r="D17" s="46"/>
      <c r="E17" s="47"/>
      <c r="F17" s="22"/>
      <c r="G17" s="45"/>
      <c r="H17" s="35"/>
      <c r="I17" s="35"/>
      <c r="J17" s="41"/>
      <c r="K17" s="35"/>
      <c r="L17" s="35"/>
      <c r="M17" s="35"/>
      <c r="N17" s="35"/>
    </row>
    <row r="18" spans="1:14" outlineLevel="1">
      <c r="A18" s="44"/>
      <c r="B18" s="45"/>
      <c r="C18" s="22"/>
      <c r="D18" s="46"/>
      <c r="E18" s="47"/>
      <c r="F18" s="22"/>
      <c r="G18" s="45"/>
      <c r="H18" s="35"/>
      <c r="I18" s="35"/>
      <c r="J18" s="41"/>
      <c r="K18" s="35"/>
      <c r="L18" s="35"/>
      <c r="M18" s="35"/>
      <c r="N18" s="35"/>
    </row>
    <row r="19" spans="1:14" outlineLevel="1">
      <c r="A19" s="44"/>
      <c r="B19" s="45"/>
      <c r="C19" s="22"/>
      <c r="D19" s="46"/>
      <c r="E19" s="47"/>
      <c r="F19" s="22"/>
      <c r="G19" s="45"/>
      <c r="H19" s="35"/>
      <c r="I19" s="35"/>
      <c r="J19" s="41"/>
      <c r="K19" s="35"/>
      <c r="L19" s="35"/>
      <c r="M19" s="35"/>
      <c r="N19" s="35"/>
    </row>
    <row r="20" spans="1:14" outlineLevel="1">
      <c r="A20" s="44"/>
      <c r="B20" s="45"/>
      <c r="C20" s="22"/>
      <c r="D20" s="46"/>
      <c r="E20" s="47"/>
      <c r="F20" s="22"/>
      <c r="G20" s="45"/>
      <c r="H20" s="35"/>
      <c r="I20" s="35"/>
      <c r="J20" s="41"/>
      <c r="K20" s="35"/>
      <c r="L20" s="35"/>
      <c r="M20" s="35"/>
      <c r="N20" s="35"/>
    </row>
    <row r="21" spans="1:14" outlineLevel="1">
      <c r="A21" s="44"/>
      <c r="B21" s="45"/>
      <c r="C21" s="22"/>
      <c r="D21" s="46"/>
      <c r="E21" s="47"/>
      <c r="F21" s="22"/>
      <c r="G21" s="45"/>
      <c r="H21" s="35"/>
      <c r="I21" s="35"/>
      <c r="J21" s="41"/>
      <c r="K21" s="35"/>
      <c r="L21" s="35"/>
      <c r="M21" s="35"/>
      <c r="N21" s="35"/>
    </row>
    <row r="22" spans="1:14" outlineLevel="1">
      <c r="A22" s="44"/>
      <c r="B22" s="45"/>
      <c r="C22" s="22"/>
      <c r="D22" s="46"/>
      <c r="E22" s="47"/>
      <c r="F22" s="22"/>
      <c r="G22" s="45"/>
      <c r="H22" s="35"/>
      <c r="I22" s="35"/>
      <c r="J22" s="41"/>
      <c r="K22" s="35"/>
      <c r="L22" s="35"/>
      <c r="M22" s="35"/>
      <c r="N22" s="35"/>
    </row>
    <row r="23" spans="1:14" outlineLevel="1">
      <c r="A23" s="44"/>
      <c r="B23" s="45"/>
      <c r="C23" s="22"/>
      <c r="D23" s="46"/>
      <c r="E23" s="47"/>
      <c r="F23" s="22"/>
      <c r="G23" s="45"/>
      <c r="H23" s="35"/>
      <c r="I23" s="35"/>
      <c r="J23" s="41"/>
      <c r="K23" s="35"/>
      <c r="L23" s="35"/>
      <c r="M23" s="35"/>
      <c r="N23" s="35"/>
    </row>
    <row r="24" spans="1:14" outlineLevel="1">
      <c r="A24" s="44"/>
      <c r="B24" s="45"/>
      <c r="C24" s="22"/>
      <c r="D24" s="46"/>
      <c r="E24" s="47"/>
      <c r="F24" s="22"/>
      <c r="G24" s="45"/>
      <c r="H24" s="35"/>
      <c r="I24" s="35"/>
      <c r="J24" s="41"/>
      <c r="K24" s="35"/>
      <c r="L24" s="35"/>
      <c r="M24" s="35"/>
      <c r="N24" s="35"/>
    </row>
    <row r="25" spans="1:14">
      <c r="A25" s="119">
        <f>'Du lieu ban dau'!A14</f>
        <v>5</v>
      </c>
      <c r="B25" s="117" t="str">
        <f>IFERROR(VLOOKUP($A25,'Du lieu ban dau'!$A$7:$F$19,COLUMN('Du lieu ban dau'!B:B),0),"")</f>
        <v>Ghi ten goi thau</v>
      </c>
      <c r="C25" s="118" t="str">
        <f>IFERROR(VLOOKUP($A25,'Du lieu ban dau'!$A$7:$F$19,COLUMN('Du lieu ban dau'!C:C),0),"")</f>
        <v>Ghi ten nha thau</v>
      </c>
      <c r="D25" s="121"/>
      <c r="E25" s="122"/>
      <c r="F25" s="120" t="str">
        <f>IFERROR(VLOOKUP($A25,'Du lieu ban dau'!#REF!,COLUMN('Du lieu ban dau'!D:D),0),"")</f>
        <v/>
      </c>
      <c r="G25" s="120" t="str">
        <f>IFERROR(VLOOKUP($A25,'Du lieu ban dau'!#REF!,COLUMN('Du lieu ban dau'!E:E),0),"")</f>
        <v/>
      </c>
      <c r="H25" s="35"/>
      <c r="I25" s="35"/>
      <c r="J25" s="41"/>
      <c r="K25" s="35"/>
      <c r="L25" s="35"/>
      <c r="M25" s="35"/>
      <c r="N25" s="35"/>
    </row>
    <row r="26" spans="1:14" ht="31.5">
      <c r="A26" s="44">
        <f>'Du lieu ban dau'!A15</f>
        <v>5</v>
      </c>
      <c r="B26" s="45" t="str">
        <f>IFERROR(VLOOKUP($A26,'Du lieu ban dau'!$A$7:$F$2969,COLUMN('Du lieu ban dau'!B:B),0),"")</f>
        <v>Ghi ten goi thau</v>
      </c>
      <c r="C26" s="22" t="str">
        <f>IFERROR(VLOOKUP($A26,'Du lieu ban dau'!$A$7:$F$2969,COLUMN('Du lieu ban dau'!C:C),0),"")</f>
        <v>Ghi ten nha thau</v>
      </c>
      <c r="D26" s="46"/>
      <c r="E26" s="47"/>
      <c r="F26" s="22" t="str">
        <f>IFERROR(VLOOKUP($A26,'Du lieu ban dau'!$A$7:$G$1069,COLUMN('Du lieu ban dau'!D:D),0),"")</f>
        <v>Ghi gia du toan goc</v>
      </c>
      <c r="G26" s="57" t="str">
        <f>IFERROR(IF(F26=0,"",ROUND(#REF!/F26*100,1)&amp;"%"),"")</f>
        <v/>
      </c>
      <c r="H26" s="35"/>
      <c r="I26" s="35"/>
      <c r="J26" s="41"/>
      <c r="K26" s="35"/>
      <c r="L26" s="35"/>
      <c r="M26" s="35"/>
      <c r="N26" s="35"/>
    </row>
    <row r="27" spans="1:14" outlineLevel="1">
      <c r="A27" s="44"/>
      <c r="B27" s="45"/>
      <c r="C27" s="22"/>
      <c r="D27" s="46"/>
      <c r="E27" s="47"/>
      <c r="F27" s="22"/>
      <c r="G27" s="45"/>
      <c r="H27" s="35"/>
      <c r="I27" s="35"/>
      <c r="J27" s="41"/>
      <c r="K27" s="35"/>
      <c r="L27" s="35"/>
      <c r="M27" s="35"/>
      <c r="N27" s="35"/>
    </row>
    <row r="28" spans="1:14" outlineLevel="1">
      <c r="A28" s="44"/>
      <c r="B28" s="45"/>
      <c r="C28" s="22"/>
      <c r="D28" s="46"/>
      <c r="E28" s="47"/>
      <c r="F28" s="22"/>
      <c r="G28" s="45"/>
      <c r="H28" s="35"/>
      <c r="I28" s="35"/>
      <c r="J28" s="41"/>
      <c r="K28" s="35"/>
      <c r="L28" s="35"/>
      <c r="M28" s="35"/>
      <c r="N28" s="35"/>
    </row>
    <row r="29" spans="1:14" outlineLevel="1">
      <c r="A29" s="44"/>
      <c r="B29" s="45"/>
      <c r="C29" s="22"/>
      <c r="D29" s="46"/>
      <c r="E29" s="47"/>
      <c r="F29" s="22"/>
      <c r="G29" s="45"/>
      <c r="H29" s="35"/>
      <c r="I29" s="35"/>
      <c r="J29" s="41"/>
      <c r="K29" s="35"/>
      <c r="L29" s="35"/>
      <c r="M29" s="35"/>
      <c r="N29" s="35"/>
    </row>
    <row r="30" spans="1:14" outlineLevel="1">
      <c r="A30" s="44"/>
      <c r="B30" s="45"/>
      <c r="C30" s="22"/>
      <c r="D30" s="46"/>
      <c r="E30" s="47"/>
      <c r="F30" s="22"/>
      <c r="G30" s="45"/>
      <c r="H30" s="35"/>
      <c r="I30" s="35"/>
      <c r="J30" s="41"/>
      <c r="K30" s="35"/>
      <c r="L30" s="35"/>
      <c r="M30" s="35"/>
      <c r="N30" s="35"/>
    </row>
    <row r="31" spans="1:14" outlineLevel="1">
      <c r="A31" s="44"/>
      <c r="B31" s="45"/>
      <c r="C31" s="22"/>
      <c r="D31" s="46"/>
      <c r="E31" s="47"/>
      <c r="F31" s="22"/>
      <c r="G31" s="45"/>
      <c r="H31" s="35"/>
      <c r="I31" s="35"/>
      <c r="J31" s="41"/>
      <c r="K31" s="35"/>
      <c r="L31" s="35"/>
      <c r="M31" s="35"/>
      <c r="N31" s="35"/>
    </row>
    <row r="32" spans="1:14" ht="32.1" customHeight="1">
      <c r="A32" s="59"/>
      <c r="B32" s="50" t="s">
        <v>1</v>
      </c>
      <c r="C32" s="49"/>
      <c r="D32" s="52"/>
      <c r="E32" s="52"/>
      <c r="F32" s="52">
        <f>SUBTOTAL(9,F9:F31)</f>
        <v>0</v>
      </c>
      <c r="G32" s="50"/>
      <c r="H32" s="53"/>
      <c r="I32" s="53"/>
      <c r="J32" s="53"/>
      <c r="K32" s="53"/>
      <c r="L32" s="53"/>
      <c r="M32" s="53"/>
      <c r="N32" s="53"/>
    </row>
    <row r="35" spans="7:7">
      <c r="G35" s="9"/>
    </row>
    <row r="36" spans="7:7">
      <c r="G36" s="9"/>
    </row>
  </sheetData>
  <autoFilter ref="A6:A31"/>
  <mergeCells count="6">
    <mergeCell ref="B1:G1"/>
    <mergeCell ref="G4:G5"/>
    <mergeCell ref="A4:A5"/>
    <mergeCell ref="B4:B5"/>
    <mergeCell ref="C4:C5"/>
    <mergeCell ref="D4:F4"/>
  </mergeCells>
  <printOptions horizontalCentered="1"/>
  <pageMargins left="0.196850393700787" right="0.196850393700787" top="0.39370078740157499" bottom="0.39370078740157499" header="0.196850393700787" footer="0.196850393700787"/>
  <pageSetup paperSize="9" scale="74" orientation="landscape" r:id="rId1"/>
  <legacyDrawing r:id="rId2"/>
</worksheet>
</file>

<file path=xl/worksheets/sheet3.xml><?xml version="1.0" encoding="utf-8"?>
<worksheet xmlns="http://schemas.openxmlformats.org/spreadsheetml/2006/main" xmlns:r="http://schemas.openxmlformats.org/officeDocument/2006/relationships">
  <sheetPr codeName="Sheet2"/>
  <dimension ref="A1:O41"/>
  <sheetViews>
    <sheetView showGridLines="0" view="pageBreakPreview" topLeftCell="A22" zoomScaleSheetLayoutView="100" workbookViewId="0">
      <selection activeCell="A35" sqref="A35"/>
    </sheetView>
  </sheetViews>
  <sheetFormatPr defaultRowHeight="15" outlineLevelRow="1"/>
  <cols>
    <col min="1" max="1" width="5.140625" customWidth="1"/>
    <col min="2" max="2" width="38.7109375" customWidth="1"/>
    <col min="3" max="3" width="23.85546875" style="62" customWidth="1"/>
    <col min="4" max="4" width="11" style="74" customWidth="1"/>
    <col min="5" max="5" width="12.7109375" customWidth="1"/>
    <col min="6" max="6" width="19" bestFit="1" customWidth="1"/>
    <col min="7" max="7" width="19.5703125" customWidth="1"/>
  </cols>
  <sheetData>
    <row r="1" spans="1:14" s="3" customFormat="1" ht="31.5" customHeight="1">
      <c r="A1" s="2"/>
      <c r="B1" s="130" t="s">
        <v>28</v>
      </c>
      <c r="C1" s="130"/>
      <c r="D1" s="130"/>
      <c r="E1" s="130"/>
      <c r="F1" s="130"/>
      <c r="G1" s="130"/>
      <c r="H1" s="2"/>
      <c r="I1" s="2"/>
      <c r="J1" s="2"/>
      <c r="K1" s="2"/>
      <c r="L1" s="2"/>
      <c r="M1" s="2"/>
      <c r="N1" s="2"/>
    </row>
    <row r="2" spans="1:14" s="3" customFormat="1" ht="20.25">
      <c r="B2" s="17"/>
      <c r="C2" s="60"/>
      <c r="D2" s="72"/>
      <c r="E2" s="40"/>
      <c r="H2" s="2"/>
      <c r="I2" s="2"/>
      <c r="J2" s="2"/>
      <c r="K2" s="2"/>
      <c r="L2" s="2"/>
      <c r="M2" s="2"/>
      <c r="N2" s="2"/>
    </row>
    <row r="3" spans="1:14" s="3" customFormat="1" ht="20.25">
      <c r="A3" s="11"/>
      <c r="B3" s="11"/>
      <c r="C3" s="61"/>
      <c r="D3" s="73"/>
      <c r="E3" s="1"/>
      <c r="F3" s="2"/>
      <c r="G3" s="39"/>
      <c r="H3" s="2"/>
      <c r="I3" s="2"/>
      <c r="J3" s="2"/>
      <c r="K3" s="2"/>
      <c r="L3" s="2"/>
      <c r="M3" s="2"/>
      <c r="N3" s="2"/>
    </row>
    <row r="4" spans="1:14" s="3" customFormat="1" ht="15" customHeight="1">
      <c r="A4" s="133" t="s">
        <v>0</v>
      </c>
      <c r="B4" s="133" t="s">
        <v>11</v>
      </c>
      <c r="C4" s="140" t="s">
        <v>10</v>
      </c>
      <c r="D4" s="142" t="s">
        <v>7</v>
      </c>
      <c r="E4" s="142"/>
      <c r="F4" s="142"/>
      <c r="G4" s="131" t="s">
        <v>2</v>
      </c>
    </row>
    <row r="5" spans="1:14" s="3" customFormat="1" ht="31.5">
      <c r="A5" s="134"/>
      <c r="B5" s="134"/>
      <c r="C5" s="141"/>
      <c r="D5" s="91" t="s">
        <v>8</v>
      </c>
      <c r="E5" s="88" t="s">
        <v>4</v>
      </c>
      <c r="F5" s="12" t="s">
        <v>9</v>
      </c>
      <c r="G5" s="132"/>
    </row>
    <row r="6" spans="1:14" s="81" customFormat="1" ht="15.75">
      <c r="A6" s="80">
        <v>1</v>
      </c>
      <c r="B6" s="80">
        <v>2</v>
      </c>
      <c r="C6" s="80">
        <v>3</v>
      </c>
      <c r="D6" s="80">
        <v>4</v>
      </c>
      <c r="E6" s="80">
        <v>5</v>
      </c>
      <c r="F6" s="80">
        <v>6</v>
      </c>
      <c r="G6" s="80">
        <v>7</v>
      </c>
    </row>
    <row r="7" spans="1:14" s="6" customFormat="1" ht="16.5">
      <c r="A7" s="92" t="s">
        <v>16</v>
      </c>
      <c r="B7" s="93" t="s">
        <v>17</v>
      </c>
      <c r="C7" s="94"/>
      <c r="D7" s="95">
        <f>SUBTOTAL(9,D9:D9)</f>
        <v>0</v>
      </c>
      <c r="E7" s="95">
        <f>SUBTOTAL(9,E9:E9)</f>
        <v>0</v>
      </c>
      <c r="F7" s="95">
        <f t="shared" ref="F7" si="0">SUBTOTAL(9,F9:F9)</f>
        <v>0</v>
      </c>
      <c r="G7" s="95"/>
    </row>
    <row r="8" spans="1:14" s="6" customFormat="1" ht="16.5">
      <c r="A8" s="90"/>
      <c r="B8" s="70"/>
      <c r="C8" s="64"/>
      <c r="D8" s="65"/>
      <c r="E8" s="65"/>
      <c r="F8" s="65"/>
    </row>
    <row r="9" spans="1:14" s="6" customFormat="1" ht="16.5">
      <c r="A9" s="96" t="s">
        <v>20</v>
      </c>
      <c r="B9" s="93" t="s">
        <v>18</v>
      </c>
      <c r="C9" s="94"/>
      <c r="D9" s="95">
        <f>SUBTOTAL(9,D10:D12)</f>
        <v>0</v>
      </c>
      <c r="E9" s="97">
        <f t="shared" ref="E9:F9" si="1">SUBTOTAL(9,E10:E12)</f>
        <v>42662</v>
      </c>
      <c r="F9" s="95">
        <f t="shared" si="1"/>
        <v>635000000</v>
      </c>
      <c r="G9" s="95"/>
    </row>
    <row r="10" spans="1:14" s="3" customFormat="1" ht="31.5">
      <c r="A10" s="42">
        <f>IFERROR(IF(AND($A6=1,$A4="TT"),1,ROUNDDOWN(MAX($A$4:A6)+1,0)),"")</f>
        <v>1</v>
      </c>
      <c r="B10" s="28" t="str">
        <f>IFERROR(VLOOKUP($A10,'Du lieu ban dau'!$A$7:$F$19,COLUMN('Du lieu ban dau'!B:B),0),"")</f>
        <v>Thi công tủ điện 1</v>
      </c>
      <c r="C10" s="23" t="str">
        <f>IFERROR(VLOOKUP($A10,'Du lieu ban dau'!$A$7:$F$19,COLUMN('Du lieu ban dau'!C:C),0),"")</f>
        <v xml:space="preserve">Công ty Cổ phần  Cơ điện Xây dựng </v>
      </c>
      <c r="D10" s="34" t="s">
        <v>25</v>
      </c>
      <c r="E10" s="29">
        <v>42662</v>
      </c>
      <c r="F10" s="27">
        <f>IFERROR(VLOOKUP($A10,'Du lieu ban dau'!$A$7:$F$19,COLUMN('Du lieu ban dau'!E:E),0),"")</f>
        <v>635000000</v>
      </c>
      <c r="G10" s="27"/>
    </row>
    <row r="11" spans="1:14" s="3" customFormat="1" ht="15.75" customHeight="1" outlineLevel="1">
      <c r="A11" s="42"/>
      <c r="B11" s="30"/>
      <c r="C11" s="23"/>
      <c r="D11" s="33"/>
      <c r="E11" s="29"/>
      <c r="F11" s="27"/>
      <c r="G11" s="27"/>
    </row>
    <row r="12" spans="1:14" s="3" customFormat="1" ht="18" customHeight="1" outlineLevel="1">
      <c r="A12" s="42"/>
      <c r="B12" s="30"/>
      <c r="C12" s="23"/>
      <c r="D12" s="33"/>
      <c r="E12" s="29"/>
      <c r="F12" s="27"/>
      <c r="G12" s="27"/>
    </row>
    <row r="13" spans="1:14" s="3" customFormat="1" ht="14.25" customHeight="1" outlineLevel="1">
      <c r="A13" s="42"/>
      <c r="B13" s="30"/>
      <c r="C13" s="23"/>
      <c r="D13" s="33"/>
      <c r="E13" s="29"/>
      <c r="F13" s="27"/>
      <c r="G13" s="27"/>
    </row>
    <row r="14" spans="1:14" s="3" customFormat="1" ht="15" customHeight="1" outlineLevel="1">
      <c r="A14" s="42"/>
      <c r="B14" s="30"/>
      <c r="C14" s="23"/>
      <c r="D14" s="33"/>
      <c r="E14" s="29"/>
      <c r="F14" s="27"/>
      <c r="G14" s="27"/>
    </row>
    <row r="15" spans="1:14" s="3" customFormat="1" ht="15.75" outlineLevel="1">
      <c r="A15" s="42"/>
      <c r="B15" s="30"/>
      <c r="C15" s="23"/>
      <c r="D15" s="33"/>
      <c r="E15" s="29"/>
      <c r="F15" s="27"/>
      <c r="G15" s="27"/>
    </row>
    <row r="16" spans="1:14" s="3" customFormat="1" ht="31.5">
      <c r="A16" s="42">
        <f>IFERROR(IF(AND($A15=1,$A11="TT"),1,ROUNDDOWN(MAX($A$4:A15)+1,0)),"")</f>
        <v>2</v>
      </c>
      <c r="B16" s="28" t="str">
        <f>IFERROR(VLOOKUP($A16,'Du lieu ban dau'!$A$7:$F$19,COLUMN('Du lieu ban dau'!B:B),0),"")</f>
        <v>Thi công tủ điện 2</v>
      </c>
      <c r="C16" s="23" t="str">
        <f>IFERROR(VLOOKUP($A16,'Du lieu ban dau'!$A$7:$F$19,COLUMN('Du lieu ban dau'!C:C),0),"")</f>
        <v xml:space="preserve">Công ty Cổ phần  Cơ điện Xây dựng </v>
      </c>
      <c r="D16" s="34" t="s">
        <v>26</v>
      </c>
      <c r="E16" s="29">
        <v>42374</v>
      </c>
      <c r="F16" s="27">
        <f>IFERROR(VLOOKUP($A16,'Du lieu ban dau'!$A$7:$F$19,COLUMN('Du lieu ban dau'!E:E),0),"")</f>
        <v>635000000</v>
      </c>
      <c r="G16" s="27"/>
    </row>
    <row r="17" spans="1:15" s="3" customFormat="1" ht="15.75" outlineLevel="1">
      <c r="A17" s="42"/>
      <c r="B17" s="30"/>
      <c r="C17" s="23"/>
      <c r="D17" s="34"/>
      <c r="E17" s="29"/>
      <c r="F17" s="27"/>
      <c r="G17" s="27"/>
    </row>
    <row r="18" spans="1:15" s="3" customFormat="1" ht="15.75" outlineLevel="1">
      <c r="A18" s="42"/>
      <c r="B18" s="30"/>
      <c r="C18" s="23"/>
      <c r="D18" s="34"/>
      <c r="E18" s="29"/>
      <c r="F18" s="27"/>
      <c r="G18" s="27"/>
    </row>
    <row r="19" spans="1:15" s="3" customFormat="1" ht="15.75" outlineLevel="1">
      <c r="A19" s="42"/>
      <c r="B19" s="30"/>
      <c r="C19" s="23"/>
      <c r="D19" s="34"/>
      <c r="E19" s="29"/>
      <c r="F19" s="27"/>
      <c r="G19" s="27"/>
    </row>
    <row r="20" spans="1:15" s="3" customFormat="1" ht="15.75" outlineLevel="1">
      <c r="A20" s="42"/>
      <c r="B20" s="30"/>
      <c r="C20" s="23"/>
      <c r="D20" s="34"/>
      <c r="E20" s="29"/>
      <c r="F20" s="27"/>
      <c r="G20" s="27"/>
    </row>
    <row r="21" spans="1:15" s="3" customFormat="1" ht="15.75" outlineLevel="1">
      <c r="A21" s="42"/>
      <c r="B21" s="30"/>
      <c r="C21" s="23"/>
      <c r="D21" s="34"/>
      <c r="E21" s="29"/>
      <c r="F21" s="27"/>
      <c r="G21" s="27"/>
    </row>
    <row r="22" spans="1:15" s="6" customFormat="1" ht="16.5">
      <c r="A22" s="98" t="s">
        <v>21</v>
      </c>
      <c r="B22" s="93" t="s">
        <v>19</v>
      </c>
      <c r="C22" s="94"/>
      <c r="D22" s="95">
        <f>SUBTOTAL(9,D23:D24)</f>
        <v>0</v>
      </c>
      <c r="E22" s="95"/>
      <c r="F22" s="100"/>
      <c r="G22" s="99"/>
    </row>
    <row r="23" spans="1:15" ht="47.25">
      <c r="A23" s="42">
        <f>'Du lieu ban dau'!A13</f>
        <v>4</v>
      </c>
      <c r="B23" s="30" t="str">
        <f>IFERROR(VLOOKUP($A23,'Du lieu ban dau'!$A$7:$F$19,COLUMN('Du lieu ban dau'!B:B),0),"")</f>
        <v>Thiết kế, thi công, cung cấp, lắp đặt thiết bị, chuyển giao công nghệ và vận hành trạm xử lý nước thải-Khu thấp tầng</v>
      </c>
      <c r="C23" s="23" t="str">
        <f>IFERROR(VLOOKUP($A23,'Du lieu ban dau'!$A$7:$F$19,COLUMN('Du lieu ban dau'!C:C),0),"")</f>
        <v xml:space="preserve">Công Ty Cp Xanh </v>
      </c>
      <c r="D23" s="34" t="s">
        <v>24</v>
      </c>
      <c r="E23" s="29">
        <v>42614</v>
      </c>
      <c r="F23" s="27">
        <f>IFERROR(VLOOKUP($A23,'Du lieu ban dau'!$A$7:$F$19,COLUMN('Du lieu ban dau'!E:E),0),"")</f>
        <v>1688360000</v>
      </c>
      <c r="G23" s="27"/>
      <c r="H23" s="3"/>
      <c r="I23" s="3"/>
      <c r="J23" s="3"/>
      <c r="K23" s="3"/>
      <c r="L23" s="3"/>
      <c r="M23" s="3"/>
      <c r="N23" s="3"/>
      <c r="O23" s="3"/>
    </row>
    <row r="24" spans="1:15" ht="15.75" outlineLevel="1">
      <c r="A24" s="42"/>
      <c r="B24" s="30"/>
      <c r="C24" s="23"/>
      <c r="D24" s="34"/>
      <c r="E24" s="29"/>
      <c r="F24" s="27"/>
      <c r="G24" s="27"/>
      <c r="H24" s="3"/>
      <c r="I24" s="3"/>
      <c r="J24" s="3"/>
      <c r="K24" s="3"/>
      <c r="L24" s="3"/>
      <c r="M24" s="3"/>
      <c r="N24" s="3"/>
      <c r="O24" s="3"/>
    </row>
    <row r="25" spans="1:15" ht="15.75" outlineLevel="1">
      <c r="A25" s="42"/>
      <c r="B25" s="30"/>
      <c r="C25" s="23"/>
      <c r="D25" s="34"/>
      <c r="E25" s="29"/>
      <c r="F25" s="27"/>
      <c r="G25" s="27"/>
      <c r="H25" s="3"/>
      <c r="I25" s="3"/>
      <c r="J25" s="3"/>
      <c r="K25" s="3"/>
      <c r="L25" s="3"/>
      <c r="M25" s="3"/>
      <c r="N25" s="3"/>
      <c r="O25" s="3"/>
    </row>
    <row r="26" spans="1:15" ht="15.75" outlineLevel="1">
      <c r="A26" s="42"/>
      <c r="B26" s="30"/>
      <c r="C26" s="23"/>
      <c r="D26" s="34"/>
      <c r="E26" s="29"/>
      <c r="F26" s="27"/>
      <c r="G26" s="27"/>
      <c r="H26" s="3"/>
      <c r="I26" s="3"/>
      <c r="J26" s="3"/>
      <c r="K26" s="3"/>
      <c r="L26" s="3"/>
      <c r="M26" s="3"/>
      <c r="N26" s="3"/>
      <c r="O26" s="3"/>
    </row>
    <row r="27" spans="1:15" ht="15.75" outlineLevel="1">
      <c r="A27" s="42"/>
      <c r="B27" s="30"/>
      <c r="C27" s="23"/>
      <c r="D27" s="34"/>
      <c r="E27" s="29"/>
      <c r="F27" s="27"/>
      <c r="G27" s="27"/>
      <c r="H27" s="3"/>
      <c r="I27" s="3"/>
      <c r="J27" s="3"/>
      <c r="K27" s="3"/>
      <c r="L27" s="3"/>
      <c r="M27" s="3"/>
      <c r="N27" s="3"/>
      <c r="O27" s="3"/>
    </row>
    <row r="28" spans="1:15" ht="15.75" outlineLevel="1">
      <c r="A28" s="42"/>
      <c r="B28" s="30"/>
      <c r="C28" s="23"/>
      <c r="D28" s="34"/>
      <c r="E28" s="29"/>
      <c r="F28" s="27"/>
      <c r="G28" s="27"/>
      <c r="H28" s="3"/>
      <c r="I28" s="3"/>
      <c r="J28" s="3"/>
      <c r="K28" s="3"/>
      <c r="L28" s="3"/>
      <c r="M28" s="3"/>
      <c r="N28" s="3"/>
      <c r="O28" s="3"/>
    </row>
    <row r="29" spans="1:15" ht="31.5">
      <c r="A29" s="123">
        <f>'Du lieu ban dau'!A14</f>
        <v>5</v>
      </c>
      <c r="B29" s="124" t="str">
        <f>IFERROR(VLOOKUP($A29,'Du lieu ban dau'!$A$7:$F$19,COLUMN('Du lieu ban dau'!B:B),0),"")</f>
        <v>Ghi ten goi thau</v>
      </c>
      <c r="C29" s="125" t="str">
        <f>IFERROR(VLOOKUP($A29,'Du lieu ban dau'!$A$7:$F$19,COLUMN('Du lieu ban dau'!C:C),0),"")</f>
        <v>Ghi ten nha thau</v>
      </c>
      <c r="D29" s="126" t="s">
        <v>24</v>
      </c>
      <c r="E29" s="127">
        <v>42614</v>
      </c>
      <c r="F29" s="128" t="str">
        <f>IFERROR(VLOOKUP($A29,'Du lieu ban dau'!$A$7:$F$19,COLUMN('Du lieu ban dau'!E:E),0),"")</f>
        <v>Ghi gia goi thau goc</v>
      </c>
      <c r="G29" s="128"/>
      <c r="H29" s="3"/>
      <c r="I29" s="3"/>
      <c r="J29" s="3"/>
      <c r="K29" s="3"/>
      <c r="L29" s="3"/>
      <c r="M29" s="3"/>
      <c r="N29" s="3"/>
      <c r="O29" s="3"/>
    </row>
    <row r="30" spans="1:15" ht="15.75" outlineLevel="1">
      <c r="A30" s="123"/>
      <c r="B30" s="124"/>
      <c r="C30" s="125"/>
      <c r="D30" s="126"/>
      <c r="E30" s="127"/>
      <c r="F30" s="128"/>
      <c r="G30" s="128"/>
      <c r="H30" s="3"/>
      <c r="I30" s="3"/>
      <c r="J30" s="3"/>
      <c r="K30" s="3"/>
      <c r="L30" s="3"/>
      <c r="M30" s="3"/>
      <c r="N30" s="3"/>
      <c r="O30" s="3"/>
    </row>
    <row r="31" spans="1:15" ht="15.75" outlineLevel="1">
      <c r="A31" s="123"/>
      <c r="B31" s="124"/>
      <c r="C31" s="125"/>
      <c r="D31" s="126"/>
      <c r="E31" s="127"/>
      <c r="F31" s="128"/>
      <c r="G31" s="128"/>
      <c r="H31" s="3"/>
      <c r="I31" s="3"/>
      <c r="J31" s="3"/>
      <c r="K31" s="3"/>
      <c r="L31" s="3"/>
      <c r="M31" s="3"/>
      <c r="N31" s="3"/>
      <c r="O31" s="3"/>
    </row>
    <row r="32" spans="1:15" ht="15.75" outlineLevel="1">
      <c r="A32" s="123"/>
      <c r="B32" s="124"/>
      <c r="C32" s="125"/>
      <c r="D32" s="126"/>
      <c r="E32" s="127"/>
      <c r="F32" s="128"/>
      <c r="G32" s="128"/>
      <c r="H32" s="3"/>
      <c r="I32" s="3"/>
      <c r="J32" s="3"/>
      <c r="K32" s="3"/>
      <c r="L32" s="3"/>
      <c r="M32" s="3"/>
      <c r="N32" s="3"/>
      <c r="O32" s="3"/>
    </row>
    <row r="33" spans="1:15" ht="15.75" outlineLevel="1">
      <c r="A33" s="123"/>
      <c r="B33" s="124"/>
      <c r="C33" s="125"/>
      <c r="D33" s="126"/>
      <c r="E33" s="127"/>
      <c r="F33" s="128"/>
      <c r="G33" s="128"/>
      <c r="H33" s="3"/>
      <c r="I33" s="3"/>
      <c r="J33" s="3"/>
      <c r="K33" s="3"/>
      <c r="L33" s="3"/>
      <c r="M33" s="3"/>
      <c r="N33" s="3"/>
      <c r="O33" s="3"/>
    </row>
    <row r="34" spans="1:15" ht="15.75" outlineLevel="1">
      <c r="A34" s="123"/>
      <c r="B34" s="124"/>
      <c r="C34" s="125"/>
      <c r="D34" s="126"/>
      <c r="E34" s="127"/>
      <c r="F34" s="128"/>
      <c r="G34" s="128"/>
      <c r="H34" s="3"/>
      <c r="I34" s="3"/>
      <c r="J34" s="3"/>
      <c r="K34" s="3"/>
      <c r="L34" s="3"/>
      <c r="M34" s="3"/>
      <c r="N34" s="3"/>
      <c r="O34" s="3"/>
    </row>
    <row r="35" spans="1:15" ht="15.75">
      <c r="A35" s="42">
        <f>'Du lieu ban dau'!A15</f>
        <v>5</v>
      </c>
      <c r="B35" s="30" t="str">
        <f>IFERROR(VLOOKUP($A35,'Du lieu ban dau'!$A$7:$G$1069,COLUMN('Du lieu ban dau'!B:B),0),"")</f>
        <v>Ghi ten goi thau</v>
      </c>
      <c r="C35" s="23" t="str">
        <f>IFERROR(VLOOKUP($A35,'Du lieu ban dau'!$A$7:$F$2969,COLUMN('Du lieu ban dau'!C:C),0),"")</f>
        <v>Ghi ten nha thau</v>
      </c>
      <c r="D35" s="34"/>
      <c r="E35" s="29"/>
      <c r="F35" s="27" t="str">
        <f>IFERROR(VLOOKUP($A35,'Du lieu ban dau'!$A$7:$G$1069,COLUMN('Du lieu ban dau'!E:E),0),"")</f>
        <v>Ghi gia goi thau goc</v>
      </c>
      <c r="G35" s="27"/>
      <c r="H35" s="3"/>
      <c r="I35" s="3"/>
      <c r="J35" s="3"/>
      <c r="K35" s="3"/>
      <c r="L35" s="3"/>
      <c r="M35" s="3"/>
      <c r="N35" s="3"/>
      <c r="O35" s="3"/>
    </row>
    <row r="36" spans="1:15" ht="15.75" outlineLevel="1">
      <c r="A36" s="26"/>
      <c r="B36" s="30"/>
      <c r="C36" s="23"/>
      <c r="D36" s="34"/>
      <c r="E36" s="29"/>
      <c r="F36" s="27"/>
      <c r="G36" s="27"/>
      <c r="H36" s="3"/>
      <c r="I36" s="3"/>
      <c r="J36" s="3"/>
      <c r="K36" s="3"/>
      <c r="L36" s="3"/>
      <c r="M36" s="3"/>
      <c r="N36" s="3"/>
      <c r="O36" s="3"/>
    </row>
    <row r="37" spans="1:15" ht="15.75" outlineLevel="1">
      <c r="A37" s="26"/>
      <c r="B37" s="30"/>
      <c r="C37" s="23"/>
      <c r="D37" s="34"/>
      <c r="E37" s="29"/>
      <c r="F37" s="27"/>
      <c r="G37" s="27"/>
      <c r="H37" s="3"/>
      <c r="I37" s="3"/>
      <c r="J37" s="3"/>
      <c r="K37" s="3"/>
      <c r="L37" s="3"/>
      <c r="M37" s="3"/>
      <c r="N37" s="3"/>
      <c r="O37" s="3"/>
    </row>
    <row r="38" spans="1:15" ht="15.75" outlineLevel="1">
      <c r="A38" s="26"/>
      <c r="B38" s="30"/>
      <c r="C38" s="23"/>
      <c r="D38" s="34"/>
      <c r="E38" s="29"/>
      <c r="F38" s="27"/>
      <c r="G38" s="27"/>
      <c r="H38" s="3"/>
      <c r="I38" s="3"/>
      <c r="J38" s="3"/>
      <c r="K38" s="3"/>
      <c r="L38" s="3"/>
      <c r="M38" s="3"/>
      <c r="N38" s="3"/>
      <c r="O38" s="3"/>
    </row>
    <row r="39" spans="1:15" ht="15.75" outlineLevel="1">
      <c r="A39" s="26"/>
      <c r="B39" s="30"/>
      <c r="C39" s="23"/>
      <c r="D39" s="34"/>
      <c r="E39" s="29"/>
      <c r="F39" s="27"/>
      <c r="G39" s="27"/>
      <c r="H39" s="3"/>
      <c r="I39" s="3"/>
      <c r="J39" s="3"/>
      <c r="K39" s="3"/>
      <c r="L39" s="3"/>
      <c r="M39" s="3"/>
      <c r="N39" s="3"/>
      <c r="O39" s="3"/>
    </row>
    <row r="40" spans="1:15" ht="15.75" outlineLevel="1">
      <c r="A40" s="26"/>
      <c r="B40" s="30"/>
      <c r="C40" s="23"/>
      <c r="D40" s="34"/>
      <c r="E40" s="29"/>
      <c r="F40" s="27"/>
      <c r="G40" s="27"/>
      <c r="H40" s="3"/>
      <c r="I40" s="3"/>
      <c r="J40" s="3"/>
      <c r="K40" s="3"/>
      <c r="L40" s="3"/>
      <c r="M40" s="3"/>
      <c r="N40" s="3"/>
      <c r="O40" s="3"/>
    </row>
    <row r="41" spans="1:15" ht="15.75">
      <c r="A41" s="101"/>
      <c r="B41" s="102" t="s">
        <v>1</v>
      </c>
      <c r="C41" s="103"/>
      <c r="D41" s="102"/>
      <c r="E41" s="102"/>
      <c r="F41" s="104">
        <f>SUBTOTAL(9,F10:F40)</f>
        <v>2958360000</v>
      </c>
      <c r="G41" s="104"/>
      <c r="H41" s="51"/>
      <c r="I41" s="51"/>
      <c r="J41" s="51"/>
      <c r="K41" s="51"/>
      <c r="L41" s="51"/>
      <c r="M41" s="51"/>
      <c r="N41" s="51"/>
      <c r="O41" s="51"/>
    </row>
  </sheetData>
  <autoFilter ref="A6:A40"/>
  <mergeCells count="6">
    <mergeCell ref="B1:G1"/>
    <mergeCell ref="G4:G5"/>
    <mergeCell ref="A4:A5"/>
    <mergeCell ref="B4:B5"/>
    <mergeCell ref="C4:C5"/>
    <mergeCell ref="D4:F4"/>
  </mergeCells>
  <printOptions horizontalCentered="1"/>
  <pageMargins left="0.196850393700787" right="0.196850393700787" top="0.39370078740157499" bottom="0.39370078740157499" header="0.196850393700787" footer="0.19685039370078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Du lieu ban dau</vt:lpstr>
      <vt:lpstr>1.Gia tri du toan</vt:lpstr>
      <vt:lpstr>2.Gia tri HD,PLHD</vt:lpstr>
      <vt:lpstr>'1.Gia tri du toan'!Print_Area</vt:lpstr>
      <vt:lpstr>'2.Gia tri HD,PLHD'!Print_Area</vt:lpstr>
      <vt:lpstr>'Du lieu ban dau'!Print_Area</vt:lpstr>
      <vt:lpstr>'1.Gia tri du toan'!Print_Titles</vt:lpstr>
      <vt:lpstr>'2.Gia tri HD,PLHD'!Print_Titles</vt:lpstr>
      <vt:lpstr>'Du lieu ban dau'!Print_Titles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Văn Khoa</dc:creator>
  <cp:lastModifiedBy>Khoa</cp:lastModifiedBy>
  <cp:lastPrinted>2017-05-10T13:22:02Z</cp:lastPrinted>
  <dcterms:created xsi:type="dcterms:W3CDTF">2015-01-22T02:09:00Z</dcterms:created>
  <dcterms:modified xsi:type="dcterms:W3CDTF">2017-05-10T15:54:59Z</dcterms:modified>
</cp:coreProperties>
</file>