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drawings/drawing2.xml" ContentType="application/vnd.openxmlformats-officedocument.drawing+xml"/>
  <Override PartName="/xl/drawings/drawing3.xml" ContentType="application/vnd.openxmlformats-officedocument.drawing+xml"/>
  <Override PartName="/xl/activeX/activeX2.xml" ContentType="application/vnd.ms-office.activeX+xml"/>
  <Override PartName="/xl/activeX/activeX2.bin" ContentType="application/vnd.ms-office.activeX"/>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7A2D7E96-6E34-419A-AE5F-296B3A7E7977}"/>
  <workbookPr codeName="SổlàmviệcNày" defaultThemeVersion="124226"/>
  <mc:AlternateContent xmlns:mc="http://schemas.openxmlformats.org/markup-compatibility/2006">
    <mc:Choice Requires="x15">
      <x15ac:absPath xmlns:x15ac="http://schemas.microsoft.com/office/spreadsheetml/2010/11/ac" url="E:\Tải xuống\"/>
    </mc:Choice>
  </mc:AlternateContent>
  <bookViews>
    <workbookView xWindow="0" yWindow="0" windowWidth="20490" windowHeight="7350" tabRatio="667"/>
  </bookViews>
  <sheets>
    <sheet name="Bang ke" sheetId="27" r:id="rId1"/>
    <sheet name="In Giay RDT" sheetId="43" r:id="rId2"/>
    <sheet name="Nguon" sheetId="45" r:id="rId3"/>
    <sheet name="BC Du toan" sheetId="28" r:id="rId4"/>
  </sheets>
  <functionGroups builtInGroupCount="18"/>
  <definedNames>
    <definedName name="_a129" hidden="1">{"Offgrid",#N/A,FALSE,"OFFGRID";"Region",#N/A,FALSE,"REGION";"Offgrid -2",#N/A,FALSE,"OFFGRID";"WTP",#N/A,FALSE,"WTP";"WTP -2",#N/A,FALSE,"WTP";"Project",#N/A,FALSE,"PROJECT";"Summary -2",#N/A,FALSE,"SUMMARY"}</definedName>
    <definedName name="_a130" hidden="1">{"Offgrid",#N/A,FALSE,"OFFGRID";"Region",#N/A,FALSE,"REGION";"Offgrid -2",#N/A,FALSE,"OFFGRID";"WTP",#N/A,FALSE,"WTP";"WTP -2",#N/A,FALSE,"WTP";"Project",#N/A,FALSE,"PROJECT";"Summary -2",#N/A,FALSE,"SUMMARY"}</definedName>
    <definedName name="_Fill" hidden="1">#REF!</definedName>
    <definedName name="_xlnm._FilterDatabase" localSheetId="0" hidden="1">'Bang ke'!$A$14:$A$21</definedName>
    <definedName name="_xlnm._FilterDatabase" localSheetId="3" hidden="1">'BC Du toan'!$A$9:$A$200</definedName>
    <definedName name="_xlnm._FilterDatabase" localSheetId="1" hidden="1">'In Giay RDT'!$A$14:$A$22</definedName>
    <definedName name="_Key1" hidden="1">#REF!</definedName>
    <definedName name="_Key2" hidden="1">#REF!</definedName>
    <definedName name="_Order1" hidden="1">255</definedName>
    <definedName name="_Order2" hidden="1">255</definedName>
    <definedName name="_Sort" hidden="1">#REF!</definedName>
    <definedName name="a129_xoa" hidden="1">{"Offgrid",#N/A,FALSE,"OFFGRID";"Region",#N/A,FALSE,"REGION";"Offgrid -2",#N/A,FALSE,"OFFGRID";"WTP",#N/A,FALSE,"WTP";"WTP -2",#N/A,FALSE,"WTP";"Project",#N/A,FALSE,"PROJECT";"Summary -2",#N/A,FALSE,"SUMMARY"}</definedName>
    <definedName name="a129_xoaxoa" hidden="1">{"Offgrid",#N/A,FALSE,"OFFGRID";"Region",#N/A,FALSE,"REGION";"Offgrid -2",#N/A,FALSE,"OFFGRID";"WTP",#N/A,FALSE,"WTP";"WTP -2",#N/A,FALSE,"WTP";"Project",#N/A,FALSE,"PROJECT";"Summary -2",#N/A,FALSE,"SUMMARY"}</definedName>
    <definedName name="a130_xoa" hidden="1">{"Offgrid",#N/A,FALSE,"OFFGRID";"Region",#N/A,FALSE,"REGION";"Offgrid -2",#N/A,FALSE,"OFFGRID";"WTP",#N/A,FALSE,"WTP";"WTP -2",#N/A,FALSE,"WTP";"Project",#N/A,FALSE,"PROJECT";"Summary -2",#N/A,FALSE,"SUMMARY"}</definedName>
    <definedName name="a130_xoaxoa" hidden="1">{"Offgrid",#N/A,FALSE,"OFFGRID";"Region",#N/A,FALSE,"REGION";"Offgrid -2",#N/A,FALSE,"OFFGRID";"WTP",#N/A,FALSE,"WTP";"WTP -2",#N/A,FALSE,"WTP";"Project",#N/A,FALSE,"PROJECT";"Summary -2",#N/A,FALSE,"SUMMARY"}</definedName>
    <definedName name="Bangke">'Bang ke'!$A$8:$AG$13</definedName>
    <definedName name="Danhsach">'Bang ke'!$D$9:$AG$13</definedName>
    <definedName name="dfg" hidden="1">{"'Sheet1'!$L$16"}</definedName>
    <definedName name="DSNV">Nguon!$G$3:$H$10</definedName>
    <definedName name="GRDT">'Bang ke'!$D$9:$D$13</definedName>
    <definedName name="h" hidden="1">{"'Sheet1'!$L$16"}</definedName>
    <definedName name="h_xoa" hidden="1">{"'Sheet1'!$L$16"}</definedName>
    <definedName name="h_xoa2" hidden="1">{"'Sheet1'!$L$16"}</definedName>
    <definedName name="HTML_CodePage" hidden="1">950</definedName>
    <definedName name="HTML_Control" hidden="1">{"'Sheet1'!$L$16"}</definedName>
    <definedName name="html_control_xoa2" hidden="1">{"'Sheet1'!$L$16"}</definedName>
    <definedName name="HTML_Description" hidden="1">""</definedName>
    <definedName name="HTML_Email" hidden="1">""</definedName>
    <definedName name="HTML_Header" hidden="1">"Sheet1"</definedName>
    <definedName name="HTML_LastUpdate" hidden="1">"2000/9/14"</definedName>
    <definedName name="HTML_LineAfter" hidden="1">FALSE</definedName>
    <definedName name="HTML_LineBefore" hidden="1">FALSE</definedName>
    <definedName name="HTML_Name" hidden="1">"J.C.WONG"</definedName>
    <definedName name="HTML_OBDlg2" hidden="1">TRUE</definedName>
    <definedName name="HTML_OBDlg4" hidden="1">TRUE</definedName>
    <definedName name="HTML_OS" hidden="1">0</definedName>
    <definedName name="HTML_PathFile" hidden="1">"C:\2689\Q\國內\00q3961台化龍德PTA3建造\MyHTML.htm"</definedName>
    <definedName name="HTML_Title" hidden="1">"00Q3961-SUM"</definedName>
    <definedName name="huy" hidden="1">{"'Sheet1'!$L$16"}</definedName>
    <definedName name="huy_xoa" hidden="1">{"'Sheet1'!$L$16"}</definedName>
    <definedName name="huy_xoa2" hidden="1">{"'Sheet1'!$L$16"}</definedName>
    <definedName name="k" hidden="1">{"Offgrid",#N/A,FALSE,"OFFGRID";"Region",#N/A,FALSE,"REGION";"Offgrid -2",#N/A,FALSE,"OFFGRID";"WTP",#N/A,FALSE,"WTP";"WTP -2",#N/A,FALSE,"WTP";"Project",#N/A,FALSE,"PROJECT";"Summary -2",#N/A,FALSE,"SUMMARY"}</definedName>
    <definedName name="k_xoa" hidden="1">{"Offgrid",#N/A,FALSE,"OFFGRID";"Region",#N/A,FALSE,"REGION";"Offgrid -2",#N/A,FALSE,"OFFGRID";"WTP",#N/A,FALSE,"WTP";"WTP -2",#N/A,FALSE,"WTP";"Project",#N/A,FALSE,"PROJECT";"Summary -2",#N/A,FALSE,"SUMMARY"}</definedName>
    <definedName name="k_xoa2" hidden="1">{"Offgrid",#N/A,FALSE,"OFFGRID";"Region",#N/A,FALSE,"REGION";"Offgrid -2",#N/A,FALSE,"OFFGRID";"WTP",#N/A,FALSE,"WTP";"WTP -2",#N/A,FALSE,"WTP";"Project",#N/A,FALSE,"PROJECT";"Summary -2",#N/A,FALSE,"SUMMARY"}</definedName>
    <definedName name="Matonghop">'BC Du toan'!$A$2</definedName>
    <definedName name="MLNS">Nguon!$C$6:$D$360</definedName>
    <definedName name="NDKT">Nguon!$L$4:$L$33</definedName>
    <definedName name="_xlnm.Print_Titles" localSheetId="3">'BC Du toan'!$5:$6</definedName>
    <definedName name="re" hidden="1">{"'Sheet1'!$L$16"}</definedName>
    <definedName name="_xlnm.Print_Area" localSheetId="1">'In Giay RDT'!$B$1:$N$56</definedName>
    <definedName name="VUNGF">'In Giay RDT'!$B$15:$F$21</definedName>
    <definedName name="wrn.chi._.tiÆt." hidden="1">{#N/A,#N/A,FALSE,"Chi tiÆt"}</definedName>
    <definedName name="wrn.re_xoa2" hidden="1">{"Offgrid",#N/A,FALSE,"OFFGRID";"Region",#N/A,FALSE,"REGION";"Offgrid -2",#N/A,FALSE,"OFFGRID";"WTP",#N/A,FALSE,"WTP";"WTP -2",#N/A,FALSE,"WTP";"Project",#N/A,FALSE,"PROJECT";"Summary -2",#N/A,FALSE,"SUMMARY"}</definedName>
    <definedName name="wrn.Report." hidden="1">{"Offgrid",#N/A,FALSE,"OFFGRID";"Region",#N/A,FALSE,"REGION";"Offgrid -2",#N/A,FALSE,"OFFGRID";"WTP",#N/A,FALSE,"WTP";"WTP -2",#N/A,FALSE,"WTP";"Project",#N/A,FALSE,"PROJECT";"Summary -2",#N/A,FALSE,"SUMMARY"}</definedName>
    <definedName name="wrn_xoa2" hidden="1">{#N/A,#N/A,FALSE,"Chi tiÆt"}</definedName>
    <definedName name="wrnf.report" hidden="1">{"Offgrid",#N/A,FALSE,"OFFGRID";"Region",#N/A,FALSE,"REGION";"Offgrid -2",#N/A,FALSE,"OFFGRID";"WTP",#N/A,FALSE,"WTP";"WTP -2",#N/A,FALSE,"WTP";"Project",#N/A,FALSE,"PROJECT";"Summary -2",#N/A,FALSE,"SUMMARY"}</definedName>
    <definedName name="wrnf_xoa2" hidden="1">{"Offgrid",#N/A,FALSE,"OFFGRID";"Region",#N/A,FALSE,"REGION";"Offgrid -2",#N/A,FALSE,"OFFGRID";"WTP",#N/A,FALSE,"WTP";"WTP -2",#N/A,FALSE,"WTP";"Project",#N/A,FALSE,"PROJECT";"Summary -2",#N/A,FALSE,"SUMMARY"}</definedName>
    <definedName name="xoa1" hidden="1">{"'Sheet1'!$L$16"}</definedName>
    <definedName name="xoa2" hidden="1">{#N/A,#N/A,FALSE,"Chi tiÆt"}</definedName>
    <definedName name="xoa3" hidden="1">{"Offgrid",#N/A,FALSE,"OFFGRID";"Region",#N/A,FALSE,"REGION";"Offgrid -2",#N/A,FALSE,"OFFGRID";"WTP",#N/A,FALSE,"WTP";"WTP -2",#N/A,FALSE,"WTP";"Project",#N/A,FALSE,"PROJECT";"Summary -2",#N/A,FALSE,"SUMMARY"}</definedName>
    <definedName name="xoa4" hidden="1">{"Offgrid",#N/A,FALSE,"OFFGRID";"Region",#N/A,FALSE,"REGION";"Offgrid -2",#N/A,FALSE,"OFFGRID";"WTP",#N/A,FALSE,"WTP";"WTP -2",#N/A,FALSE,"WTP";"Project",#N/A,FALSE,"PROJECT";"Summary -2",#N/A,FALSE,"SUMMARY"}</definedName>
  </definedNames>
  <calcPr calcId="152511"/>
  <fileRecoveryPr autoRecover="0"/>
</workbook>
</file>

<file path=xl/calcChain.xml><?xml version="1.0" encoding="utf-8"?>
<calcChain xmlns="http://schemas.openxmlformats.org/spreadsheetml/2006/main">
  <c r="A22" i="43" l="1"/>
  <c r="H10" i="27" l="1"/>
  <c r="H11" i="27"/>
  <c r="H12" i="27"/>
  <c r="H13" i="27"/>
  <c r="H9" i="27"/>
  <c r="AD13" i="27" l="1"/>
  <c r="AD12" i="27"/>
  <c r="AD11" i="27"/>
  <c r="AD10" i="27"/>
  <c r="AD9" i="27"/>
  <c r="AG12" i="27" l="1"/>
  <c r="AG13" i="27"/>
  <c r="AG10" i="27"/>
  <c r="AG11" i="27"/>
  <c r="AG9" i="27"/>
  <c r="B13" i="27" l="1"/>
  <c r="D13" i="27" s="1"/>
  <c r="B11" i="27"/>
  <c r="D11" i="27" s="1"/>
  <c r="B12" i="27"/>
  <c r="D12" i="27" s="1"/>
  <c r="A6" i="27"/>
  <c r="B9" i="27"/>
  <c r="B10" i="27"/>
  <c r="D10" i="27" s="1"/>
  <c r="B8" i="28"/>
  <c r="B9" i="28"/>
  <c r="AK3" i="28"/>
  <c r="D9" i="27" l="1"/>
  <c r="N4" i="43"/>
  <c r="B15" i="43" s="1"/>
  <c r="A15" i="43" s="1"/>
  <c r="A9" i="27"/>
  <c r="AD8" i="27"/>
  <c r="N16" i="43" l="1"/>
  <c r="K16" i="43" s="1"/>
  <c r="B19" i="43"/>
  <c r="A19" i="43" s="1"/>
  <c r="N21" i="43"/>
  <c r="K21" i="43" s="1"/>
  <c r="B18" i="43"/>
  <c r="A18" i="43" s="1"/>
  <c r="N15" i="43"/>
  <c r="K15" i="43" s="1"/>
  <c r="B16" i="43"/>
  <c r="A16" i="43" s="1"/>
  <c r="G21" i="43"/>
  <c r="J21" i="43" s="1"/>
  <c r="L3" i="43"/>
  <c r="N17" i="43"/>
  <c r="K17" i="43" s="1"/>
  <c r="G19" i="43"/>
  <c r="J19" i="43" s="1"/>
  <c r="B21" i="43"/>
  <c r="A21" i="43" s="1"/>
  <c r="G16" i="43"/>
  <c r="J16" i="43" s="1"/>
  <c r="L4" i="43"/>
  <c r="B17" i="43"/>
  <c r="A17" i="43" s="1"/>
  <c r="G18" i="43"/>
  <c r="H18" i="43" s="1"/>
  <c r="G20" i="43"/>
  <c r="J20" i="43" s="1"/>
  <c r="G17" i="43"/>
  <c r="H17" i="43" s="1"/>
  <c r="I15" i="43" a="1"/>
  <c r="I15" i="43" s="1"/>
  <c r="N18" i="43"/>
  <c r="K18" i="43" s="1"/>
  <c r="N19" i="43"/>
  <c r="K19" i="43" s="1"/>
  <c r="D9" i="43"/>
  <c r="B20" i="43"/>
  <c r="A20" i="43" s="1"/>
  <c r="N20" i="43"/>
  <c r="K20" i="43" s="1"/>
  <c r="G15" i="43"/>
  <c r="A10" i="27"/>
  <c r="J17" i="43"/>
  <c r="H19" i="43"/>
  <c r="J18" i="43" l="1"/>
  <c r="H21" i="43"/>
  <c r="K22" i="43"/>
  <c r="I21" i="43"/>
  <c r="H20" i="43"/>
  <c r="H16" i="43"/>
  <c r="I17" i="43"/>
  <c r="I19" i="43"/>
  <c r="I20" i="43"/>
  <c r="I16" i="43"/>
  <c r="N22" i="43"/>
  <c r="I18" i="43"/>
  <c r="A11" i="27"/>
  <c r="B24" i="43"/>
  <c r="C43" i="43"/>
  <c r="A12" i="27" l="1"/>
  <c r="A13" i="27" l="1"/>
  <c r="A1" i="28" l="1"/>
  <c r="A10" i="28" l="1"/>
  <c r="A11" i="28" l="1"/>
  <c r="L10" i="28"/>
  <c r="AA10" i="28"/>
  <c r="M10" i="28"/>
  <c r="AE10" i="28"/>
  <c r="I10" i="28"/>
  <c r="T10" i="28"/>
  <c r="AF10" i="28"/>
  <c r="P10" i="28"/>
  <c r="B10" i="28"/>
  <c r="N10" i="28"/>
  <c r="AH10" i="28"/>
  <c r="F10" i="28"/>
  <c r="V10" i="28"/>
  <c r="J10" i="28"/>
  <c r="U10" i="28"/>
  <c r="Z10" i="28"/>
  <c r="O10" i="28"/>
  <c r="G10" i="28"/>
  <c r="AB10" i="28"/>
  <c r="Q10" i="28"/>
  <c r="AC10" i="28"/>
  <c r="W10" i="28"/>
  <c r="H10" i="28"/>
  <c r="AG10" i="28"/>
  <c r="E10" i="28"/>
  <c r="Y10" i="28"/>
  <c r="C10" i="28"/>
  <c r="S10" i="28"/>
  <c r="AD10" i="28"/>
  <c r="K10" i="28"/>
  <c r="D10" i="28"/>
  <c r="AI10" i="28"/>
  <c r="X10" i="28"/>
  <c r="R10" i="28"/>
  <c r="AJ10" i="28" l="1"/>
  <c r="L11" i="28"/>
  <c r="T11" i="28"/>
  <c r="AB11" i="28"/>
  <c r="P11" i="28"/>
  <c r="X11" i="28"/>
  <c r="R11" i="28"/>
  <c r="AE11" i="28"/>
  <c r="E11" i="28"/>
  <c r="D11" i="28"/>
  <c r="Y11" i="28"/>
  <c r="Z11" i="28"/>
  <c r="G11" i="28"/>
  <c r="M11" i="28"/>
  <c r="H11" i="28"/>
  <c r="AG11" i="28"/>
  <c r="U11" i="28"/>
  <c r="AA11" i="28"/>
  <c r="N11" i="28"/>
  <c r="Q11" i="28"/>
  <c r="AF11" i="28"/>
  <c r="AC11" i="28"/>
  <c r="S11" i="28"/>
  <c r="I11" i="28"/>
  <c r="AD11" i="28"/>
  <c r="AI11" i="28"/>
  <c r="K11" i="28"/>
  <c r="B11" i="28"/>
  <c r="C11" i="28"/>
  <c r="AH11" i="28"/>
  <c r="J11" i="28"/>
  <c r="V11" i="28"/>
  <c r="W11" i="28"/>
  <c r="O11" i="28"/>
  <c r="F11" i="28"/>
  <c r="A12" i="28"/>
  <c r="A13" i="28" s="1"/>
  <c r="AJ11" i="28" l="1"/>
  <c r="AB13" i="28"/>
  <c r="AH13" i="28"/>
  <c r="X13" i="28"/>
  <c r="AC13" i="28"/>
  <c r="W13" i="28"/>
  <c r="AI13" i="28"/>
  <c r="I13" i="28"/>
  <c r="O13" i="28"/>
  <c r="C13" i="28"/>
  <c r="Q13" i="28"/>
  <c r="AF13" i="28"/>
  <c r="F13" i="28"/>
  <c r="J13" i="28"/>
  <c r="B13" i="28"/>
  <c r="Y13" i="28"/>
  <c r="R13" i="28"/>
  <c r="E13" i="28"/>
  <c r="N13" i="28"/>
  <c r="H13" i="28"/>
  <c r="M13" i="28"/>
  <c r="V13" i="28"/>
  <c r="Z13" i="28"/>
  <c r="D13" i="28"/>
  <c r="AG13" i="28"/>
  <c r="AA13" i="28"/>
  <c r="L13" i="28"/>
  <c r="AE13" i="28"/>
  <c r="P13" i="28"/>
  <c r="U13" i="28"/>
  <c r="G13" i="28"/>
  <c r="S13" i="28"/>
  <c r="T13" i="28"/>
  <c r="AD13" i="28"/>
  <c r="K13" i="28"/>
  <c r="Y12" i="28"/>
  <c r="R12" i="28"/>
  <c r="C12" i="28"/>
  <c r="Z12" i="28"/>
  <c r="L12" i="28"/>
  <c r="Q12" i="28"/>
  <c r="AD12" i="28"/>
  <c r="AF12" i="28"/>
  <c r="H12" i="28"/>
  <c r="P12" i="28"/>
  <c r="T12" i="28"/>
  <c r="S12" i="28"/>
  <c r="E12" i="28"/>
  <c r="G12" i="28"/>
  <c r="AB12" i="28"/>
  <c r="I12" i="28"/>
  <c r="K12" i="28"/>
  <c r="D12" i="28"/>
  <c r="AG12" i="28"/>
  <c r="B12" i="28"/>
  <c r="N12" i="28"/>
  <c r="AA12" i="28"/>
  <c r="X12" i="28"/>
  <c r="U12" i="28"/>
  <c r="AI12" i="28"/>
  <c r="M12" i="28"/>
  <c r="F12" i="28"/>
  <c r="O12" i="28"/>
  <c r="AC12" i="28"/>
  <c r="J12" i="28"/>
  <c r="AE12" i="28"/>
  <c r="W12" i="28"/>
  <c r="AH12" i="28"/>
  <c r="V12" i="28"/>
  <c r="A14" i="28"/>
  <c r="A15" i="28" s="1"/>
  <c r="AJ13" i="28" l="1"/>
  <c r="R14" i="28"/>
  <c r="S14" i="28"/>
  <c r="AF14" i="28"/>
  <c r="U14" i="28"/>
  <c r="F14" i="28"/>
  <c r="G14" i="28"/>
  <c r="X14" i="28"/>
  <c r="AB14" i="28"/>
  <c r="AE14" i="28"/>
  <c r="Z14" i="28"/>
  <c r="Q14" i="28"/>
  <c r="N14" i="28"/>
  <c r="O14" i="28"/>
  <c r="AC14" i="28"/>
  <c r="AA14" i="28"/>
  <c r="M14" i="28"/>
  <c r="I14" i="28"/>
  <c r="C14" i="28"/>
  <c r="AH14" i="28"/>
  <c r="AI14" i="28"/>
  <c r="AG14" i="28"/>
  <c r="V14" i="28"/>
  <c r="W14" i="28"/>
  <c r="Y14" i="28"/>
  <c r="B14" i="28"/>
  <c r="J14" i="28"/>
  <c r="K14" i="28"/>
  <c r="P14" i="28"/>
  <c r="T14" i="28"/>
  <c r="E14" i="28"/>
  <c r="AD14" i="28"/>
  <c r="H14" i="28"/>
  <c r="L14" i="28"/>
  <c r="D14" i="28"/>
  <c r="A16" i="28"/>
  <c r="AB15" i="28"/>
  <c r="O15" i="28"/>
  <c r="AF15" i="28"/>
  <c r="J15" i="28"/>
  <c r="F15" i="28"/>
  <c r="B15" i="28"/>
  <c r="I15" i="28"/>
  <c r="S15" i="28"/>
  <c r="D15" i="28"/>
  <c r="AI15" i="28"/>
  <c r="AH15" i="28"/>
  <c r="U15" i="28"/>
  <c r="K15" i="28"/>
  <c r="Z15" i="28"/>
  <c r="P15" i="28"/>
  <c r="W15" i="28"/>
  <c r="AG15" i="28"/>
  <c r="AD15" i="28"/>
  <c r="L15" i="28"/>
  <c r="N15" i="28"/>
  <c r="X15" i="28"/>
  <c r="AC15" i="28"/>
  <c r="AA15" i="28"/>
  <c r="G15" i="28"/>
  <c r="T15" i="28"/>
  <c r="R15" i="28"/>
  <c r="AE15" i="28"/>
  <c r="Y15" i="28"/>
  <c r="H15" i="28"/>
  <c r="M15" i="28"/>
  <c r="V15" i="28"/>
  <c r="E15" i="28"/>
  <c r="Q15" i="28"/>
  <c r="C15" i="28"/>
  <c r="AJ12" i="28"/>
  <c r="V16" i="28" l="1"/>
  <c r="I16" i="28"/>
  <c r="Z16" i="28"/>
  <c r="AA16" i="28"/>
  <c r="AC16" i="28"/>
  <c r="Q16" i="28"/>
  <c r="AD16" i="28"/>
  <c r="AB16" i="28"/>
  <c r="B16" i="28"/>
  <c r="H16" i="28"/>
  <c r="M16" i="28"/>
  <c r="N16" i="28"/>
  <c r="Y16" i="28"/>
  <c r="W16" i="28"/>
  <c r="A17" i="28"/>
  <c r="AH16" i="28"/>
  <c r="AI16" i="28"/>
  <c r="P16" i="28"/>
  <c r="C16" i="28"/>
  <c r="G16" i="28"/>
  <c r="U16" i="28"/>
  <c r="E16" i="28"/>
  <c r="F16" i="28"/>
  <c r="R16" i="28"/>
  <c r="S16" i="28"/>
  <c r="AG16" i="28"/>
  <c r="AE16" i="28"/>
  <c r="L16" i="28"/>
  <c r="J16" i="28"/>
  <c r="K16" i="28"/>
  <c r="T16" i="28"/>
  <c r="AF16" i="28"/>
  <c r="D16" i="28"/>
  <c r="O16" i="28"/>
  <c r="X16" i="28"/>
  <c r="AJ14" i="28"/>
  <c r="AJ15" i="28"/>
  <c r="AJ16" i="28" l="1"/>
  <c r="AF17" i="28"/>
  <c r="F17" i="28"/>
  <c r="J17" i="28"/>
  <c r="D17" i="28"/>
  <c r="Y17" i="28"/>
  <c r="AE17" i="28"/>
  <c r="A18" i="28"/>
  <c r="T17" i="28"/>
  <c r="E17" i="28"/>
  <c r="H17" i="28"/>
  <c r="M17" i="28"/>
  <c r="V17" i="28"/>
  <c r="Z17" i="28"/>
  <c r="B17" i="28"/>
  <c r="AB17" i="28"/>
  <c r="N17" i="28"/>
  <c r="R17" i="28"/>
  <c r="AA17" i="28"/>
  <c r="AD17" i="28"/>
  <c r="AH17" i="28"/>
  <c r="X17" i="28"/>
  <c r="AC17" i="28"/>
  <c r="W17" i="28"/>
  <c r="K17" i="28"/>
  <c r="L17" i="28"/>
  <c r="Q17" i="28"/>
  <c r="O17" i="28"/>
  <c r="S17" i="28"/>
  <c r="AG17" i="28"/>
  <c r="P17" i="28"/>
  <c r="U17" i="28"/>
  <c r="G17" i="28"/>
  <c r="C17" i="28"/>
  <c r="I17" i="28"/>
  <c r="AI17" i="28"/>
  <c r="K18" i="28" l="1"/>
  <c r="F18" i="28"/>
  <c r="G18" i="28"/>
  <c r="H18" i="28"/>
  <c r="L18" i="28"/>
  <c r="C18" i="28"/>
  <c r="S18" i="28"/>
  <c r="Q18" i="28"/>
  <c r="D18" i="28"/>
  <c r="P18" i="28"/>
  <c r="N18" i="28"/>
  <c r="O18" i="28"/>
  <c r="X18" i="28"/>
  <c r="AB18" i="28"/>
  <c r="J18" i="28"/>
  <c r="AA18" i="28"/>
  <c r="T18" i="28"/>
  <c r="A19" i="28"/>
  <c r="AG18" i="28"/>
  <c r="V18" i="28"/>
  <c r="W18" i="28"/>
  <c r="I18" i="28"/>
  <c r="M18" i="28"/>
  <c r="Z18" i="28"/>
  <c r="AI18" i="28"/>
  <c r="U18" i="28"/>
  <c r="R18" i="28"/>
  <c r="AC18" i="28"/>
  <c r="AD18" i="28"/>
  <c r="AE18" i="28"/>
  <c r="Y18" i="28"/>
  <c r="E18" i="28"/>
  <c r="AH18" i="28"/>
  <c r="AF18" i="28"/>
  <c r="B18" i="28"/>
  <c r="AJ17" i="28"/>
  <c r="A20" i="28" l="1"/>
  <c r="A21" i="28" s="1"/>
  <c r="E19" i="28"/>
  <c r="AF19" i="28"/>
  <c r="J19" i="28"/>
  <c r="F19" i="28"/>
  <c r="C19" i="28"/>
  <c r="AB19" i="28"/>
  <c r="R19" i="28"/>
  <c r="AD19" i="28"/>
  <c r="Q19" i="28"/>
  <c r="H19" i="28"/>
  <c r="M19" i="28"/>
  <c r="Z19" i="28"/>
  <c r="V19" i="28"/>
  <c r="B19" i="28"/>
  <c r="AH19" i="28"/>
  <c r="G19" i="28"/>
  <c r="I19" i="28"/>
  <c r="N19" i="28"/>
  <c r="P19" i="28"/>
  <c r="U19" i="28"/>
  <c r="K19" i="28"/>
  <c r="AE19" i="28"/>
  <c r="L19" i="28"/>
  <c r="Y19" i="28"/>
  <c r="S19" i="28"/>
  <c r="D19" i="28"/>
  <c r="W19" i="28"/>
  <c r="X19" i="28"/>
  <c r="AC19" i="28"/>
  <c r="AA19" i="28"/>
  <c r="O19" i="28"/>
  <c r="T19" i="28"/>
  <c r="AG19" i="28"/>
  <c r="AI19" i="28"/>
  <c r="AJ18" i="28"/>
  <c r="A22" i="28" l="1"/>
  <c r="A23" i="28" s="1"/>
  <c r="V21" i="28"/>
  <c r="AI21" i="28"/>
  <c r="AA21" i="28"/>
  <c r="AD21" i="28"/>
  <c r="F21" i="28"/>
  <c r="H21" i="28"/>
  <c r="C21" i="28"/>
  <c r="AC21" i="28"/>
  <c r="I21" i="28"/>
  <c r="K21" i="28"/>
  <c r="AF21" i="28"/>
  <c r="X21" i="28"/>
  <c r="AG21" i="28"/>
  <c r="AB21" i="28"/>
  <c r="E21" i="28"/>
  <c r="Y21" i="28"/>
  <c r="J21" i="28"/>
  <c r="AE21" i="28"/>
  <c r="N21" i="28"/>
  <c r="U21" i="28"/>
  <c r="Q21" i="28"/>
  <c r="T21" i="28"/>
  <c r="W21" i="28"/>
  <c r="P21" i="28"/>
  <c r="AH21" i="28"/>
  <c r="B21" i="28"/>
  <c r="S21" i="28"/>
  <c r="D21" i="28"/>
  <c r="G21" i="28"/>
  <c r="O21" i="28"/>
  <c r="R21" i="28"/>
  <c r="M21" i="28"/>
  <c r="Z21" i="28"/>
  <c r="L21" i="28"/>
  <c r="AJ19" i="28"/>
  <c r="C20" i="28"/>
  <c r="S20" i="28"/>
  <c r="I20" i="28"/>
  <c r="N20" i="28"/>
  <c r="O20" i="28"/>
  <c r="AB20" i="28"/>
  <c r="AG20" i="28"/>
  <c r="K20" i="28"/>
  <c r="AF20" i="28"/>
  <c r="AI20" i="28"/>
  <c r="V20" i="28"/>
  <c r="U20" i="28"/>
  <c r="AA20" i="28"/>
  <c r="D20" i="28"/>
  <c r="B20" i="28"/>
  <c r="W20" i="28"/>
  <c r="Q20" i="28"/>
  <c r="Y20" i="28"/>
  <c r="R20" i="28"/>
  <c r="M20" i="28"/>
  <c r="E20" i="28"/>
  <c r="AD20" i="28"/>
  <c r="AE20" i="28"/>
  <c r="H20" i="28"/>
  <c r="J20" i="28"/>
  <c r="T20" i="28"/>
  <c r="AH20" i="28"/>
  <c r="P20" i="28"/>
  <c r="F20" i="28"/>
  <c r="G20" i="28"/>
  <c r="L20" i="28"/>
  <c r="X20" i="28"/>
  <c r="Z20" i="28"/>
  <c r="AC20" i="28"/>
  <c r="AH23" i="28" l="1"/>
  <c r="M23" i="28"/>
  <c r="W23" i="28"/>
  <c r="J23" i="28"/>
  <c r="K23" i="28"/>
  <c r="L23" i="28"/>
  <c r="Q23" i="28"/>
  <c r="B23" i="28"/>
  <c r="AD23" i="28"/>
  <c r="AE23" i="28"/>
  <c r="AC23" i="28"/>
  <c r="P23" i="28"/>
  <c r="D23" i="28"/>
  <c r="R23" i="28"/>
  <c r="S23" i="28"/>
  <c r="T23" i="28"/>
  <c r="U23" i="28"/>
  <c r="F23" i="28"/>
  <c r="G23" i="28"/>
  <c r="H23" i="28"/>
  <c r="AG23" i="28"/>
  <c r="I23" i="28"/>
  <c r="Z23" i="28"/>
  <c r="AB23" i="28"/>
  <c r="Y23" i="28"/>
  <c r="O23" i="28"/>
  <c r="C23" i="28"/>
  <c r="AI23" i="28"/>
  <c r="V23" i="28"/>
  <c r="AF23" i="28"/>
  <c r="AA23" i="28"/>
  <c r="N23" i="28"/>
  <c r="X23" i="28"/>
  <c r="E23" i="28"/>
  <c r="AJ21" i="28"/>
  <c r="AJ20" i="28"/>
  <c r="H22" i="28"/>
  <c r="M22" i="28"/>
  <c r="N22" i="28"/>
  <c r="O22" i="28"/>
  <c r="AB22" i="28"/>
  <c r="AG22" i="28"/>
  <c r="AH22" i="28"/>
  <c r="G22" i="28"/>
  <c r="B22" i="28"/>
  <c r="P22" i="28"/>
  <c r="U22" i="28"/>
  <c r="V22" i="28"/>
  <c r="S22" i="28"/>
  <c r="I22" i="28"/>
  <c r="J22" i="28"/>
  <c r="AA22" i="28"/>
  <c r="E22" i="28"/>
  <c r="C22" i="28"/>
  <c r="X22" i="28"/>
  <c r="AC22" i="28"/>
  <c r="AD22" i="28"/>
  <c r="L22" i="28"/>
  <c r="Q22" i="28"/>
  <c r="R22" i="28"/>
  <c r="AE22" i="28"/>
  <c r="D22" i="28"/>
  <c r="AF22" i="28"/>
  <c r="F22" i="28"/>
  <c r="K22" i="28"/>
  <c r="T22" i="28"/>
  <c r="Y22" i="28"/>
  <c r="Z22" i="28"/>
  <c r="AI22" i="28"/>
  <c r="W22" i="28"/>
  <c r="A24" i="28"/>
  <c r="L24" i="28" l="1"/>
  <c r="Q24" i="28"/>
  <c r="R24" i="28"/>
  <c r="AI24" i="28"/>
  <c r="C24" i="28"/>
  <c r="AF24" i="28"/>
  <c r="F24" i="28"/>
  <c r="O24" i="28"/>
  <c r="E24" i="28"/>
  <c r="AB24" i="28"/>
  <c r="AG24" i="28"/>
  <c r="AH24" i="28"/>
  <c r="K24" i="28"/>
  <c r="P24" i="28"/>
  <c r="U24" i="28"/>
  <c r="V24" i="28"/>
  <c r="G24" i="28"/>
  <c r="I24" i="28"/>
  <c r="J24" i="28"/>
  <c r="AE24" i="28"/>
  <c r="B24" i="28"/>
  <c r="X24" i="28"/>
  <c r="AC24" i="28"/>
  <c r="AD24" i="28"/>
  <c r="AA24" i="28"/>
  <c r="T24" i="28"/>
  <c r="Y24" i="28"/>
  <c r="Z24" i="28"/>
  <c r="W24" i="28"/>
  <c r="H24" i="28"/>
  <c r="M24" i="28"/>
  <c r="N24" i="28"/>
  <c r="S24" i="28"/>
  <c r="D24" i="28"/>
  <c r="AJ23" i="28"/>
  <c r="AJ22" i="28"/>
  <c r="A25" i="28"/>
  <c r="AJ24" i="28" l="1"/>
  <c r="J25" i="28"/>
  <c r="K25" i="28"/>
  <c r="P25" i="28"/>
  <c r="AI25" i="28"/>
  <c r="AD25" i="28"/>
  <c r="AB25" i="28"/>
  <c r="C25" i="28"/>
  <c r="W25" i="28"/>
  <c r="E25" i="28"/>
  <c r="R25" i="28"/>
  <c r="S25" i="28"/>
  <c r="X25" i="28"/>
  <c r="Y25" i="28"/>
  <c r="O25" i="28"/>
  <c r="U25" i="28"/>
  <c r="N25" i="28"/>
  <c r="T25" i="28"/>
  <c r="B25" i="28"/>
  <c r="AH25" i="28"/>
  <c r="H25" i="28"/>
  <c r="AG25" i="28"/>
  <c r="F25" i="28"/>
  <c r="L25" i="28"/>
  <c r="A26" i="28"/>
  <c r="G25" i="28"/>
  <c r="I25" i="28"/>
  <c r="D25" i="28"/>
  <c r="Z25" i="28"/>
  <c r="AA25" i="28"/>
  <c r="AF25" i="28"/>
  <c r="AC25" i="28"/>
  <c r="AE25" i="28"/>
  <c r="M25" i="28"/>
  <c r="V25" i="28"/>
  <c r="Q25" i="28"/>
  <c r="AJ25" i="28" l="1"/>
  <c r="A27" i="28"/>
  <c r="P26" i="28"/>
  <c r="E26" i="28"/>
  <c r="H26" i="28"/>
  <c r="I26" i="28"/>
  <c r="Y26" i="28"/>
  <c r="AC26" i="28"/>
  <c r="G26" i="28"/>
  <c r="O26" i="28"/>
  <c r="AA26" i="28"/>
  <c r="R26" i="28"/>
  <c r="B26" i="28"/>
  <c r="S26" i="28"/>
  <c r="AH26" i="28"/>
  <c r="M26" i="28"/>
  <c r="AD26" i="28"/>
  <c r="AF26" i="28"/>
  <c r="K26" i="28"/>
  <c r="N26" i="28"/>
  <c r="J26" i="28"/>
  <c r="V26" i="28"/>
  <c r="AI26" i="28"/>
  <c r="C26" i="28"/>
  <c r="AB26" i="28"/>
  <c r="AG26" i="28"/>
  <c r="U26" i="28"/>
  <c r="L26" i="28"/>
  <c r="Q26" i="28"/>
  <c r="W26" i="28"/>
  <c r="D26" i="28"/>
  <c r="Z26" i="28"/>
  <c r="T26" i="28"/>
  <c r="A28" i="28"/>
  <c r="X26" i="28"/>
  <c r="AE26" i="28"/>
  <c r="F26" i="28"/>
  <c r="AJ26" i="28" l="1"/>
  <c r="AH28" i="28"/>
  <c r="D28" i="28"/>
  <c r="S28" i="28"/>
  <c r="Q28" i="28"/>
  <c r="E28" i="28"/>
  <c r="AE28" i="28"/>
  <c r="AF28" i="28"/>
  <c r="N28" i="28"/>
  <c r="C28" i="28"/>
  <c r="Y28" i="28"/>
  <c r="L28" i="28"/>
  <c r="P28" i="28"/>
  <c r="F28" i="28"/>
  <c r="V28" i="28"/>
  <c r="X28" i="28"/>
  <c r="Z28" i="28"/>
  <c r="AA28" i="28"/>
  <c r="AG28" i="28"/>
  <c r="G28" i="28"/>
  <c r="H28" i="28"/>
  <c r="M28" i="28"/>
  <c r="R28" i="28"/>
  <c r="AI28" i="28"/>
  <c r="AD28" i="28"/>
  <c r="B28" i="28"/>
  <c r="O28" i="28"/>
  <c r="U28" i="28"/>
  <c r="T28" i="28"/>
  <c r="K28" i="28"/>
  <c r="AB28" i="28"/>
  <c r="J28" i="28"/>
  <c r="W28" i="28"/>
  <c r="AC28" i="28"/>
  <c r="I28" i="28"/>
  <c r="F27" i="28"/>
  <c r="G27" i="28"/>
  <c r="L27" i="28"/>
  <c r="D27" i="28"/>
  <c r="R27" i="28"/>
  <c r="AB27" i="28"/>
  <c r="I27" i="28"/>
  <c r="K27" i="28"/>
  <c r="M27" i="28"/>
  <c r="N27" i="28"/>
  <c r="O27" i="28"/>
  <c r="P27" i="28"/>
  <c r="B27" i="28"/>
  <c r="AH27" i="28"/>
  <c r="H27" i="28"/>
  <c r="Y27" i="28"/>
  <c r="AI27" i="28"/>
  <c r="J27" i="28"/>
  <c r="S27" i="28"/>
  <c r="U27" i="28"/>
  <c r="V27" i="28"/>
  <c r="W27" i="28"/>
  <c r="T27" i="28"/>
  <c r="Q27" i="28"/>
  <c r="E27" i="28"/>
  <c r="AF27" i="28"/>
  <c r="AC27" i="28"/>
  <c r="AD27" i="28"/>
  <c r="AE27" i="28"/>
  <c r="X27" i="28"/>
  <c r="AG27" i="28"/>
  <c r="AA27" i="28"/>
  <c r="C27" i="28"/>
  <c r="Z27" i="28"/>
  <c r="A29" i="28"/>
  <c r="AJ27" i="28" l="1"/>
  <c r="I29" i="28"/>
  <c r="A30" i="28"/>
  <c r="G29" i="28"/>
  <c r="K29" i="28"/>
  <c r="AG29" i="28"/>
  <c r="X29" i="28"/>
  <c r="H29" i="28"/>
  <c r="AE29" i="28"/>
  <c r="AF29" i="28"/>
  <c r="R29" i="28"/>
  <c r="S29" i="28"/>
  <c r="N29" i="28"/>
  <c r="P29" i="28"/>
  <c r="AH29" i="28"/>
  <c r="O29" i="28"/>
  <c r="AB29" i="28"/>
  <c r="Z29" i="28"/>
  <c r="F29" i="28"/>
  <c r="D29" i="28"/>
  <c r="Y29" i="28"/>
  <c r="V29" i="28"/>
  <c r="U29" i="28"/>
  <c r="L29" i="28"/>
  <c r="J29" i="28"/>
  <c r="Q29" i="28"/>
  <c r="AD29" i="28"/>
  <c r="B29" i="28"/>
  <c r="AC29" i="28"/>
  <c r="AI29" i="28"/>
  <c r="T29" i="28"/>
  <c r="C29" i="28"/>
  <c r="E29" i="28"/>
  <c r="W29" i="28"/>
  <c r="M29" i="28"/>
  <c r="AA29" i="28"/>
  <c r="AJ28" i="28"/>
  <c r="AJ29" i="28" l="1"/>
  <c r="U30" i="28"/>
  <c r="O30" i="28"/>
  <c r="S30" i="28"/>
  <c r="AF30" i="28"/>
  <c r="Y30" i="28"/>
  <c r="V30" i="28"/>
  <c r="AC30" i="28"/>
  <c r="J30" i="28"/>
  <c r="A31" i="28"/>
  <c r="R30" i="28"/>
  <c r="M30" i="28"/>
  <c r="K30" i="28"/>
  <c r="H30" i="28"/>
  <c r="P30" i="28"/>
  <c r="D30" i="28"/>
  <c r="L30" i="28"/>
  <c r="AH30" i="28"/>
  <c r="C30" i="28"/>
  <c r="I30" i="28"/>
  <c r="E30" i="28"/>
  <c r="AI30" i="28"/>
  <c r="X30" i="28"/>
  <c r="Q30" i="28"/>
  <c r="G30" i="28"/>
  <c r="AD30" i="28"/>
  <c r="B30" i="28"/>
  <c r="Z30" i="28"/>
  <c r="F30" i="28"/>
  <c r="AG30" i="28"/>
  <c r="T30" i="28"/>
  <c r="AA30" i="28"/>
  <c r="AB30" i="28"/>
  <c r="W30" i="28"/>
  <c r="AE30" i="28"/>
  <c r="N30" i="28"/>
  <c r="P31" i="28" l="1"/>
  <c r="W31" i="28"/>
  <c r="AI31" i="28"/>
  <c r="AE31" i="28"/>
  <c r="R31" i="28"/>
  <c r="M31" i="28"/>
  <c r="AB31" i="28"/>
  <c r="I31" i="28"/>
  <c r="AF31" i="28"/>
  <c r="S31" i="28"/>
  <c r="N31" i="28"/>
  <c r="D31" i="28"/>
  <c r="AC31" i="28"/>
  <c r="B31" i="28"/>
  <c r="L31" i="28"/>
  <c r="AA31" i="28"/>
  <c r="O31" i="28"/>
  <c r="V31" i="28"/>
  <c r="AG31" i="28"/>
  <c r="K31" i="28"/>
  <c r="AD31" i="28"/>
  <c r="F31" i="28"/>
  <c r="Q31" i="28"/>
  <c r="AH31" i="28"/>
  <c r="X31" i="28"/>
  <c r="H31" i="28"/>
  <c r="G31" i="28"/>
  <c r="Y31" i="28"/>
  <c r="E31" i="28"/>
  <c r="C31" i="28"/>
  <c r="T31" i="28"/>
  <c r="Z31" i="28"/>
  <c r="U31" i="28"/>
  <c r="J31" i="28"/>
  <c r="A32" i="28"/>
  <c r="AJ30" i="28"/>
  <c r="A33" i="28" l="1"/>
  <c r="A34" i="28" s="1"/>
  <c r="K32" i="28"/>
  <c r="AI32" i="28"/>
  <c r="J32" i="28"/>
  <c r="AB32" i="28"/>
  <c r="E32" i="28"/>
  <c r="U32" i="28"/>
  <c r="AF32" i="28"/>
  <c r="G32" i="28"/>
  <c r="L32" i="28"/>
  <c r="B32" i="28"/>
  <c r="N32" i="28"/>
  <c r="V32" i="28"/>
  <c r="H32" i="28"/>
  <c r="F32" i="28"/>
  <c r="R32" i="28"/>
  <c r="T32" i="28"/>
  <c r="X32" i="28"/>
  <c r="Z32" i="28"/>
  <c r="AC32" i="28"/>
  <c r="C32" i="28"/>
  <c r="AE32" i="28"/>
  <c r="AA32" i="28"/>
  <c r="P32" i="28"/>
  <c r="AH32" i="28"/>
  <c r="Y32" i="28"/>
  <c r="O32" i="28"/>
  <c r="S32" i="28"/>
  <c r="M32" i="28"/>
  <c r="AD32" i="28"/>
  <c r="D32" i="28"/>
  <c r="Q32" i="28"/>
  <c r="I32" i="28"/>
  <c r="AG32" i="28"/>
  <c r="W32" i="28"/>
  <c r="AJ31" i="28"/>
  <c r="S34" i="28" l="1"/>
  <c r="AF34" i="28"/>
  <c r="AI34" i="28"/>
  <c r="AC34" i="28"/>
  <c r="P34" i="28"/>
  <c r="AB34" i="28"/>
  <c r="T34" i="28"/>
  <c r="AE34" i="28"/>
  <c r="I34" i="28"/>
  <c r="G34" i="28"/>
  <c r="Z34" i="28"/>
  <c r="Y34" i="28"/>
  <c r="F34" i="28"/>
  <c r="U34" i="28"/>
  <c r="AG34" i="28"/>
  <c r="H34" i="28"/>
  <c r="J34" i="28"/>
  <c r="B34" i="28"/>
  <c r="M34" i="28"/>
  <c r="L34" i="28"/>
  <c r="W34" i="28"/>
  <c r="AD34" i="28"/>
  <c r="R34" i="28"/>
  <c r="E34" i="28"/>
  <c r="N34" i="28"/>
  <c r="K34" i="28"/>
  <c r="D34" i="28"/>
  <c r="V34" i="28"/>
  <c r="X34" i="28"/>
  <c r="O34" i="28"/>
  <c r="AA34" i="28"/>
  <c r="AH34" i="28"/>
  <c r="C34" i="28"/>
  <c r="Q34" i="28"/>
  <c r="A35" i="28"/>
  <c r="A36" i="28" s="1"/>
  <c r="AJ32" i="28"/>
  <c r="G33" i="28"/>
  <c r="AD33" i="28"/>
  <c r="R33" i="28"/>
  <c r="K33" i="28"/>
  <c r="P33" i="28"/>
  <c r="M33" i="28"/>
  <c r="AG33" i="28"/>
  <c r="X33" i="28"/>
  <c r="B33" i="28"/>
  <c r="AE33" i="28"/>
  <c r="S33" i="28"/>
  <c r="U33" i="28"/>
  <c r="Y33" i="28"/>
  <c r="AH33" i="28"/>
  <c r="F33" i="28"/>
  <c r="E33" i="28"/>
  <c r="AF33" i="28"/>
  <c r="T33" i="28"/>
  <c r="AB33" i="28"/>
  <c r="V33" i="28"/>
  <c r="AA33" i="28"/>
  <c r="O33" i="28"/>
  <c r="AI33" i="28"/>
  <c r="H33" i="28"/>
  <c r="J33" i="28"/>
  <c r="AC33" i="28"/>
  <c r="Q33" i="28"/>
  <c r="I33" i="28"/>
  <c r="W33" i="28"/>
  <c r="D33" i="28"/>
  <c r="L33" i="28"/>
  <c r="C33" i="28"/>
  <c r="Z33" i="28"/>
  <c r="N33" i="28"/>
  <c r="P36" i="28" l="1"/>
  <c r="W36" i="28"/>
  <c r="G36" i="28"/>
  <c r="C36" i="28"/>
  <c r="Q36" i="28"/>
  <c r="A37" i="28"/>
  <c r="R37" i="28" s="1"/>
  <c r="L36" i="28"/>
  <c r="M36" i="28"/>
  <c r="K36" i="28"/>
  <c r="R36" i="28"/>
  <c r="AC36" i="28"/>
  <c r="I36" i="28"/>
  <c r="AB36" i="28"/>
  <c r="AF36" i="28"/>
  <c r="T36" i="28"/>
  <c r="F36" i="28"/>
  <c r="S36" i="28"/>
  <c r="O36" i="28"/>
  <c r="D36" i="28"/>
  <c r="V36" i="28"/>
  <c r="Z36" i="28"/>
  <c r="AD36" i="28"/>
  <c r="J36" i="28"/>
  <c r="AH36" i="28"/>
  <c r="H36" i="28"/>
  <c r="Y36" i="28"/>
  <c r="U36" i="28"/>
  <c r="X36" i="28"/>
  <c r="AI36" i="28"/>
  <c r="AA36" i="28"/>
  <c r="AE36" i="28"/>
  <c r="E36" i="28"/>
  <c r="B36" i="28"/>
  <c r="N36" i="28"/>
  <c r="AG36" i="28"/>
  <c r="AJ33" i="28"/>
  <c r="F35" i="28"/>
  <c r="B35" i="28"/>
  <c r="C35" i="28"/>
  <c r="K35" i="28"/>
  <c r="U35" i="28"/>
  <c r="M35" i="28"/>
  <c r="O35" i="28"/>
  <c r="T35" i="28"/>
  <c r="G35" i="28"/>
  <c r="H35" i="28"/>
  <c r="AA35" i="28"/>
  <c r="W35" i="28"/>
  <c r="V35" i="28"/>
  <c r="R35" i="28"/>
  <c r="P35" i="28"/>
  <c r="AD35" i="28"/>
  <c r="I35" i="28"/>
  <c r="AG35" i="28"/>
  <c r="AB35" i="28"/>
  <c r="AH35" i="28"/>
  <c r="Q35" i="28"/>
  <c r="D35" i="28"/>
  <c r="E35" i="28"/>
  <c r="AF35" i="28"/>
  <c r="J35" i="28"/>
  <c r="AE35" i="28"/>
  <c r="X35" i="28"/>
  <c r="Y35" i="28"/>
  <c r="S35" i="28"/>
  <c r="Z35" i="28"/>
  <c r="N35" i="28"/>
  <c r="AC35" i="28"/>
  <c r="L35" i="28"/>
  <c r="AI35" i="28"/>
  <c r="AJ34" i="28"/>
  <c r="A38" i="28" l="1"/>
  <c r="W38" i="28" s="1"/>
  <c r="U37" i="28"/>
  <c r="AC37" i="28"/>
  <c r="G37" i="28"/>
  <c r="AB37" i="28"/>
  <c r="T37" i="28"/>
  <c r="AI37" i="28"/>
  <c r="Y37" i="28"/>
  <c r="M37" i="28"/>
  <c r="I37" i="28"/>
  <c r="AD37" i="28"/>
  <c r="F37" i="28"/>
  <c r="J37" i="28"/>
  <c r="C37" i="28"/>
  <c r="S37" i="28"/>
  <c r="V37" i="28"/>
  <c r="X37" i="28"/>
  <c r="AH37" i="28"/>
  <c r="W37" i="28"/>
  <c r="O37" i="28"/>
  <c r="B37" i="28"/>
  <c r="AE37" i="28"/>
  <c r="L37" i="28"/>
  <c r="AG37" i="28"/>
  <c r="P37" i="28"/>
  <c r="Q37" i="28"/>
  <c r="AF37" i="28"/>
  <c r="D37" i="28"/>
  <c r="K37" i="28"/>
  <c r="Z37" i="28"/>
  <c r="H37" i="28"/>
  <c r="AA37" i="28"/>
  <c r="E37" i="28"/>
  <c r="N37" i="28"/>
  <c r="AJ36" i="28"/>
  <c r="AJ35" i="28"/>
  <c r="A39" i="28" l="1"/>
  <c r="A40" i="28" s="1"/>
  <c r="F40" i="28" s="1"/>
  <c r="V38" i="28"/>
  <c r="U38" i="28"/>
  <c r="Y38" i="28"/>
  <c r="AH38" i="28"/>
  <c r="D38" i="28"/>
  <c r="AD38" i="28"/>
  <c r="R38" i="28"/>
  <c r="J38" i="28"/>
  <c r="E38" i="28"/>
  <c r="AG38" i="28"/>
  <c r="O38" i="28"/>
  <c r="L38" i="28"/>
  <c r="N38" i="28"/>
  <c r="AF38" i="28"/>
  <c r="G38" i="28"/>
  <c r="AI38" i="28"/>
  <c r="X38" i="28"/>
  <c r="T38" i="28"/>
  <c r="M38" i="28"/>
  <c r="S38" i="28"/>
  <c r="H38" i="28"/>
  <c r="P38" i="28"/>
  <c r="I38" i="28"/>
  <c r="Q38" i="28"/>
  <c r="AC38" i="28"/>
  <c r="AE38" i="28"/>
  <c r="AB38" i="28"/>
  <c r="Z38" i="28"/>
  <c r="AA38" i="28"/>
  <c r="C38" i="28"/>
  <c r="B38" i="28"/>
  <c r="F38" i="28"/>
  <c r="K38" i="28"/>
  <c r="AJ37" i="28"/>
  <c r="W39" i="28" l="1"/>
  <c r="AA39" i="28"/>
  <c r="AG39" i="28"/>
  <c r="I40" i="28"/>
  <c r="J40" i="28"/>
  <c r="K39" i="28"/>
  <c r="C39" i="28"/>
  <c r="Y40" i="28"/>
  <c r="AF40" i="28"/>
  <c r="E40" i="28"/>
  <c r="AC40" i="28"/>
  <c r="G40" i="28"/>
  <c r="AC39" i="28"/>
  <c r="L40" i="28"/>
  <c r="AG40" i="28"/>
  <c r="D39" i="28"/>
  <c r="Q39" i="28"/>
  <c r="C40" i="28"/>
  <c r="AD40" i="28"/>
  <c r="S40" i="28"/>
  <c r="AA40" i="28"/>
  <c r="O39" i="28"/>
  <c r="E39" i="28"/>
  <c r="U39" i="28"/>
  <c r="N39" i="28"/>
  <c r="G39" i="28"/>
  <c r="V40" i="28"/>
  <c r="W40" i="28"/>
  <c r="P40" i="28"/>
  <c r="M40" i="28"/>
  <c r="AF39" i="28"/>
  <c r="I39" i="28"/>
  <c r="S39" i="28"/>
  <c r="Y39" i="28"/>
  <c r="AH40" i="28"/>
  <c r="R40" i="28"/>
  <c r="Q40" i="28"/>
  <c r="N40" i="28"/>
  <c r="Z40" i="28"/>
  <c r="D40" i="28"/>
  <c r="O40" i="28"/>
  <c r="B40" i="28"/>
  <c r="H40" i="28"/>
  <c r="AI39" i="28"/>
  <c r="X39" i="28"/>
  <c r="M39" i="28"/>
  <c r="B39" i="28"/>
  <c r="L39" i="28"/>
  <c r="R39" i="28"/>
  <c r="AB39" i="28"/>
  <c r="AE39" i="28"/>
  <c r="F39" i="28"/>
  <c r="AI40" i="28"/>
  <c r="AE40" i="28"/>
  <c r="K40" i="28"/>
  <c r="X40" i="28"/>
  <c r="T40" i="28"/>
  <c r="U40" i="28"/>
  <c r="AB40" i="28"/>
  <c r="A41" i="28"/>
  <c r="A42" i="28" s="1"/>
  <c r="W42" i="28" s="1"/>
  <c r="AD39" i="28"/>
  <c r="AH39" i="28"/>
  <c r="J39" i="28"/>
  <c r="V39" i="28"/>
  <c r="H39" i="28"/>
  <c r="T39" i="28"/>
  <c r="Z39" i="28"/>
  <c r="P39" i="28"/>
  <c r="AJ38" i="28"/>
  <c r="AF41" i="28" l="1"/>
  <c r="AC41" i="28"/>
  <c r="A43" i="28"/>
  <c r="L43" i="28" s="1"/>
  <c r="U41" i="28"/>
  <c r="AH41" i="28"/>
  <c r="Z41" i="28"/>
  <c r="S41" i="28"/>
  <c r="H41" i="28"/>
  <c r="B41" i="28"/>
  <c r="J41" i="28"/>
  <c r="C41" i="28"/>
  <c r="Q41" i="28"/>
  <c r="O41" i="28"/>
  <c r="W41" i="28"/>
  <c r="AE41" i="28"/>
  <c r="D41" i="28"/>
  <c r="G41" i="28"/>
  <c r="D42" i="28"/>
  <c r="AE42" i="28"/>
  <c r="AD42" i="28"/>
  <c r="AB42" i="28"/>
  <c r="N41" i="28"/>
  <c r="AG41" i="28"/>
  <c r="M41" i="28"/>
  <c r="Y41" i="28"/>
  <c r="V41" i="28"/>
  <c r="R41" i="28"/>
  <c r="AD41" i="28"/>
  <c r="K41" i="28"/>
  <c r="T41" i="28"/>
  <c r="I42" i="28"/>
  <c r="L42" i="28"/>
  <c r="E42" i="28"/>
  <c r="Y42" i="28"/>
  <c r="B42" i="28"/>
  <c r="AJ39" i="28"/>
  <c r="AI42" i="28"/>
  <c r="K42" i="28"/>
  <c r="M42" i="28"/>
  <c r="T42" i="28"/>
  <c r="P42" i="28"/>
  <c r="AI41" i="28"/>
  <c r="X41" i="28"/>
  <c r="AA41" i="28"/>
  <c r="AB41" i="28"/>
  <c r="L41" i="28"/>
  <c r="P41" i="28"/>
  <c r="E41" i="28"/>
  <c r="I41" i="28"/>
  <c r="F41" i="28"/>
  <c r="C42" i="28"/>
  <c r="AF42" i="28"/>
  <c r="H42" i="28"/>
  <c r="AG42" i="28"/>
  <c r="R42" i="28"/>
  <c r="Q42" i="28"/>
  <c r="AC42" i="28"/>
  <c r="AJ40" i="28"/>
  <c r="G42" i="28"/>
  <c r="AH42" i="28"/>
  <c r="F42" i="28"/>
  <c r="X42" i="28"/>
  <c r="V42" i="28"/>
  <c r="Z42" i="28"/>
  <c r="N42" i="28"/>
  <c r="J42" i="28"/>
  <c r="U42" i="28"/>
  <c r="S42" i="28"/>
  <c r="AA42" i="28"/>
  <c r="O42" i="28"/>
  <c r="C43" i="28"/>
  <c r="E43" i="28" l="1"/>
  <c r="AD43" i="28"/>
  <c r="AA43" i="28"/>
  <c r="S43" i="28"/>
  <c r="Y43" i="28"/>
  <c r="A44" i="28"/>
  <c r="P44" i="28" s="1"/>
  <c r="U43" i="28"/>
  <c r="B43" i="28"/>
  <c r="N43" i="28"/>
  <c r="T43" i="28"/>
  <c r="AB43" i="28"/>
  <c r="K43" i="28"/>
  <c r="H43" i="28"/>
  <c r="AI43" i="28"/>
  <c r="I43" i="28"/>
  <c r="AE43" i="28"/>
  <c r="P43" i="28"/>
  <c r="R43" i="28"/>
  <c r="X43" i="28"/>
  <c r="G43" i="28"/>
  <c r="AH43" i="28"/>
  <c r="AF43" i="28"/>
  <c r="W43" i="28"/>
  <c r="AC43" i="28"/>
  <c r="V43" i="28"/>
  <c r="Q43" i="28"/>
  <c r="O43" i="28"/>
  <c r="Z43" i="28"/>
  <c r="F43" i="28"/>
  <c r="AG43" i="28"/>
  <c r="D43" i="28"/>
  <c r="J43" i="28"/>
  <c r="M43" i="28"/>
  <c r="AJ41" i="28"/>
  <c r="AJ42" i="28"/>
  <c r="AG44" i="28" l="1"/>
  <c r="X44" i="28"/>
  <c r="AD44" i="28"/>
  <c r="T44" i="28"/>
  <c r="A45" i="28"/>
  <c r="A46" i="28" s="1"/>
  <c r="J46" i="28" s="1"/>
  <c r="AF44" i="28"/>
  <c r="I44" i="28"/>
  <c r="Y44" i="28"/>
  <c r="O44" i="28"/>
  <c r="S44" i="28"/>
  <c r="AA44" i="28"/>
  <c r="R44" i="28"/>
  <c r="U44" i="28"/>
  <c r="AH44" i="28"/>
  <c r="M44" i="28"/>
  <c r="E44" i="28"/>
  <c r="G44" i="28"/>
  <c r="D44" i="28"/>
  <c r="J44" i="28"/>
  <c r="AE44" i="28"/>
  <c r="AI44" i="28"/>
  <c r="Q44" i="28"/>
  <c r="L44" i="28"/>
  <c r="AB44" i="28"/>
  <c r="K44" i="28"/>
  <c r="H44" i="28"/>
  <c r="V44" i="28"/>
  <c r="W44" i="28"/>
  <c r="N44" i="28"/>
  <c r="C44" i="28"/>
  <c r="B44" i="28"/>
  <c r="AC44" i="28"/>
  <c r="F44" i="28"/>
  <c r="Z44" i="28"/>
  <c r="AJ43" i="28"/>
  <c r="S45" i="28" l="1"/>
  <c r="H45" i="28"/>
  <c r="P45" i="28"/>
  <c r="G45" i="28"/>
  <c r="AG45" i="28"/>
  <c r="AE45" i="28"/>
  <c r="K45" i="28"/>
  <c r="L46" i="28"/>
  <c r="D46" i="28"/>
  <c r="AA45" i="28"/>
  <c r="B45" i="28"/>
  <c r="C45" i="28"/>
  <c r="Q45" i="28"/>
  <c r="AI45" i="28"/>
  <c r="U46" i="28"/>
  <c r="V45" i="28"/>
  <c r="D45" i="28"/>
  <c r="I45" i="28"/>
  <c r="AC45" i="28"/>
  <c r="M45" i="28"/>
  <c r="AE46" i="28"/>
  <c r="C46" i="28"/>
  <c r="R46" i="28"/>
  <c r="V46" i="28"/>
  <c r="F46" i="28"/>
  <c r="Q46" i="28"/>
  <c r="W46" i="28"/>
  <c r="K46" i="28"/>
  <c r="S46" i="28"/>
  <c r="U45" i="28"/>
  <c r="AH45" i="28"/>
  <c r="L45" i="28"/>
  <c r="AB45" i="28"/>
  <c r="AF45" i="28"/>
  <c r="X45" i="28"/>
  <c r="W45" i="28"/>
  <c r="E45" i="28"/>
  <c r="B46" i="28"/>
  <c r="P46" i="28"/>
  <c r="AD46" i="28"/>
  <c r="G46" i="28"/>
  <c r="X46" i="28"/>
  <c r="N46" i="28"/>
  <c r="M46" i="28"/>
  <c r="T45" i="28"/>
  <c r="Z45" i="28"/>
  <c r="O45" i="28"/>
  <c r="F45" i="28"/>
  <c r="J45" i="28"/>
  <c r="R45" i="28"/>
  <c r="AD45" i="28"/>
  <c r="Y45" i="28"/>
  <c r="N45" i="28"/>
  <c r="E46" i="28"/>
  <c r="AG46" i="28"/>
  <c r="O46" i="28"/>
  <c r="Z46" i="28"/>
  <c r="T46" i="28"/>
  <c r="AH46" i="28"/>
  <c r="A47" i="28"/>
  <c r="A48" i="28" s="1"/>
  <c r="B48" i="28" s="1"/>
  <c r="AA46" i="28"/>
  <c r="I46" i="28"/>
  <c r="H46" i="28"/>
  <c r="AI46" i="28"/>
  <c r="AC46" i="28"/>
  <c r="AB46" i="28"/>
  <c r="Y46" i="28"/>
  <c r="AF46" i="28"/>
  <c r="AJ44" i="28"/>
  <c r="B47" i="28" l="1"/>
  <c r="C47" i="28"/>
  <c r="E47" i="28"/>
  <c r="AG47" i="28"/>
  <c r="M47" i="28"/>
  <c r="W47" i="28"/>
  <c r="S47" i="28"/>
  <c r="AC47" i="28"/>
  <c r="AJ45" i="28"/>
  <c r="AA47" i="28"/>
  <c r="K47" i="28"/>
  <c r="N47" i="28"/>
  <c r="Q47" i="28"/>
  <c r="U47" i="28"/>
  <c r="I47" i="28"/>
  <c r="G47" i="28"/>
  <c r="AJ47" i="28" s="1"/>
  <c r="AE47" i="28"/>
  <c r="Y47" i="28"/>
  <c r="R48" i="28"/>
  <c r="N48" i="28"/>
  <c r="AE48" i="28"/>
  <c r="U48" i="28"/>
  <c r="F48" i="28"/>
  <c r="V48" i="28"/>
  <c r="C48" i="28"/>
  <c r="AH48" i="28"/>
  <c r="P47" i="28"/>
  <c r="O47" i="28"/>
  <c r="J47" i="28"/>
  <c r="AH47" i="28"/>
  <c r="X47" i="28"/>
  <c r="H47" i="28"/>
  <c r="AB47" i="28"/>
  <c r="D47" i="28"/>
  <c r="Z47" i="28"/>
  <c r="W48" i="28"/>
  <c r="K48" i="28"/>
  <c r="AB48" i="28"/>
  <c r="G48" i="28"/>
  <c r="J48" i="28"/>
  <c r="S48" i="28"/>
  <c r="I48" i="28"/>
  <c r="Z48" i="28"/>
  <c r="T48" i="28"/>
  <c r="H48" i="28"/>
  <c r="O48" i="28"/>
  <c r="AA48" i="28"/>
  <c r="X48" i="28"/>
  <c r="AD48" i="28"/>
  <c r="AI48" i="28"/>
  <c r="AG48" i="28"/>
  <c r="Y48" i="28"/>
  <c r="D48" i="28"/>
  <c r="AI47" i="28"/>
  <c r="AF47" i="28"/>
  <c r="V47" i="28"/>
  <c r="T47" i="28"/>
  <c r="F47" i="28"/>
  <c r="R47" i="28"/>
  <c r="AD47" i="28"/>
  <c r="L47" i="28"/>
  <c r="A49" i="28"/>
  <c r="A50" i="28" s="1"/>
  <c r="K50" i="28" s="1"/>
  <c r="AF48" i="28"/>
  <c r="AC48" i="28"/>
  <c r="Q48" i="28"/>
  <c r="P48" i="28"/>
  <c r="M48" i="28"/>
  <c r="L48" i="28"/>
  <c r="E48" i="28"/>
  <c r="AJ46" i="28"/>
  <c r="AB49" i="28" l="1"/>
  <c r="L49" i="28"/>
  <c r="J49" i="28"/>
  <c r="W49" i="28"/>
  <c r="S49" i="28"/>
  <c r="V49" i="28"/>
  <c r="P49" i="28"/>
  <c r="I49" i="28"/>
  <c r="U49" i="28"/>
  <c r="AJ48" i="28"/>
  <c r="AH50" i="28"/>
  <c r="AA49" i="28"/>
  <c r="R49" i="28"/>
  <c r="Q49" i="28"/>
  <c r="AF49" i="28"/>
  <c r="AE49" i="28"/>
  <c r="AD49" i="28"/>
  <c r="AC49" i="28"/>
  <c r="Z49" i="28"/>
  <c r="AC50" i="28"/>
  <c r="O50" i="28"/>
  <c r="D50" i="28"/>
  <c r="T50" i="28"/>
  <c r="X50" i="28"/>
  <c r="G50" i="28"/>
  <c r="H49" i="28"/>
  <c r="AG49" i="28"/>
  <c r="X49" i="28"/>
  <c r="N49" i="28"/>
  <c r="M49" i="28"/>
  <c r="C50" i="28"/>
  <c r="P50" i="28"/>
  <c r="N50" i="28"/>
  <c r="V50" i="28"/>
  <c r="K49" i="28"/>
  <c r="B49" i="28"/>
  <c r="O49" i="28"/>
  <c r="E49" i="28"/>
  <c r="AI49" i="28"/>
  <c r="AH49" i="28"/>
  <c r="Y49" i="28"/>
  <c r="D49" i="28"/>
  <c r="T49" i="28"/>
  <c r="G49" i="28"/>
  <c r="F49" i="28"/>
  <c r="C49" i="28"/>
  <c r="J50" i="28"/>
  <c r="H50" i="28"/>
  <c r="M50" i="28"/>
  <c r="AG50" i="28"/>
  <c r="Y50" i="28"/>
  <c r="AI50" i="28"/>
  <c r="U50" i="28"/>
  <c r="W50" i="28"/>
  <c r="F50" i="28"/>
  <c r="AD50" i="28"/>
  <c r="I50" i="28"/>
  <c r="AA50" i="28"/>
  <c r="AB50" i="28"/>
  <c r="A51" i="28"/>
  <c r="C51" i="28" s="1"/>
  <c r="S50" i="28"/>
  <c r="R50" i="28"/>
  <c r="AF50" i="28"/>
  <c r="AE50" i="28"/>
  <c r="E50" i="28"/>
  <c r="B50" i="28"/>
  <c r="Z50" i="28"/>
  <c r="Q50" i="28"/>
  <c r="L50" i="28"/>
  <c r="AJ49" i="28" l="1"/>
  <c r="F51" i="28"/>
  <c r="H51" i="28"/>
  <c r="N51" i="28"/>
  <c r="J51" i="28"/>
  <c r="AF51" i="28"/>
  <c r="Q51" i="28"/>
  <c r="D51" i="28"/>
  <c r="V51" i="28"/>
  <c r="P51" i="28"/>
  <c r="O51" i="28"/>
  <c r="Z51" i="28"/>
  <c r="B51" i="28"/>
  <c r="S51" i="28"/>
  <c r="AI51" i="28"/>
  <c r="A52" i="28"/>
  <c r="G52" i="28" s="1"/>
  <c r="G51" i="28"/>
  <c r="E51" i="28"/>
  <c r="L51" i="28"/>
  <c r="K51" i="28"/>
  <c r="AD51" i="28"/>
  <c r="AB51" i="28"/>
  <c r="U51" i="28"/>
  <c r="W51" i="28"/>
  <c r="M51" i="28"/>
  <c r="I51" i="28"/>
  <c r="X51" i="28"/>
  <c r="AE51" i="28"/>
  <c r="T51" i="28"/>
  <c r="AJ50" i="28"/>
  <c r="Y51" i="28"/>
  <c r="AA51" i="28"/>
  <c r="AC51" i="28"/>
  <c r="R51" i="28"/>
  <c r="AG51" i="28"/>
  <c r="AH51" i="28"/>
  <c r="A53" i="28" l="1"/>
  <c r="M53" i="28" s="1"/>
  <c r="T52" i="28"/>
  <c r="J52" i="28"/>
  <c r="AE52" i="28"/>
  <c r="I52" i="28"/>
  <c r="R52" i="28"/>
  <c r="Y52" i="28"/>
  <c r="AC52" i="28"/>
  <c r="H52" i="28"/>
  <c r="AJ51" i="28"/>
  <c r="AG52" i="28"/>
  <c r="AF52" i="28"/>
  <c r="B52" i="28"/>
  <c r="E52" i="28"/>
  <c r="U52" i="28"/>
  <c r="AH52" i="28"/>
  <c r="W52" i="28"/>
  <c r="N52" i="28"/>
  <c r="Z52" i="28"/>
  <c r="AA52" i="28"/>
  <c r="Q52" i="28"/>
  <c r="F52" i="28"/>
  <c r="P52" i="28"/>
  <c r="AD52" i="28"/>
  <c r="V52" i="28"/>
  <c r="M52" i="28"/>
  <c r="S52" i="28"/>
  <c r="D52" i="28"/>
  <c r="AI52" i="28"/>
  <c r="K52" i="28"/>
  <c r="AB52" i="28"/>
  <c r="O52" i="28"/>
  <c r="L52" i="28"/>
  <c r="X52" i="28"/>
  <c r="C52" i="28"/>
  <c r="AC53" i="28"/>
  <c r="AE53" i="28"/>
  <c r="Q53" i="28"/>
  <c r="AF53" i="28"/>
  <c r="B53" i="28"/>
  <c r="H53" i="28"/>
  <c r="G53" i="28"/>
  <c r="L53" i="28"/>
  <c r="C53" i="28"/>
  <c r="Z53" i="28"/>
  <c r="Y53" i="28" l="1"/>
  <c r="F53" i="28"/>
  <c r="S53" i="28"/>
  <c r="R53" i="28"/>
  <c r="X53" i="28"/>
  <c r="AD53" i="28"/>
  <c r="D53" i="28"/>
  <c r="J53" i="28"/>
  <c r="AJ53" i="28" s="1"/>
  <c r="T53" i="28"/>
  <c r="V53" i="28"/>
  <c r="AA53" i="28"/>
  <c r="AI53" i="28"/>
  <c r="AG53" i="28"/>
  <c r="P53" i="28"/>
  <c r="N53" i="28"/>
  <c r="K53" i="28"/>
  <c r="AB53" i="28"/>
  <c r="I53" i="28"/>
  <c r="W53" i="28"/>
  <c r="U53" i="28"/>
  <c r="A54" i="28"/>
  <c r="AI54" i="28" s="1"/>
  <c r="AH53" i="28"/>
  <c r="E53" i="28"/>
  <c r="O53" i="28"/>
  <c r="AJ52" i="28"/>
  <c r="A55" i="28" l="1"/>
  <c r="AA54" i="28"/>
  <c r="AH54" i="28"/>
  <c r="AF54" i="28"/>
  <c r="I54" i="28"/>
  <c r="T54" i="28"/>
  <c r="J54" i="28"/>
  <c r="AG54" i="28"/>
  <c r="M54" i="28"/>
  <c r="E54" i="28"/>
  <c r="N54" i="28"/>
  <c r="B54" i="28"/>
  <c r="AD54" i="28"/>
  <c r="L54" i="28"/>
  <c r="F54" i="28"/>
  <c r="H54" i="28"/>
  <c r="U54" i="28"/>
  <c r="W54" i="28"/>
  <c r="R54" i="28"/>
  <c r="G54" i="28"/>
  <c r="AE54" i="28"/>
  <c r="O54" i="28"/>
  <c r="Z54" i="28"/>
  <c r="K54" i="28"/>
  <c r="D54" i="28"/>
  <c r="Q54" i="28"/>
  <c r="V54" i="28"/>
  <c r="X54" i="28"/>
  <c r="P54" i="28"/>
  <c r="Y54" i="28"/>
  <c r="S54" i="28"/>
  <c r="AB54" i="28"/>
  <c r="C54" i="28"/>
  <c r="AC54" i="28"/>
  <c r="N55" i="28"/>
  <c r="O55" i="28"/>
  <c r="L55" i="28"/>
  <c r="AC55" i="28"/>
  <c r="R55" i="28"/>
  <c r="S55" i="28"/>
  <c r="AA55" i="28"/>
  <c r="T55" i="28"/>
  <c r="M55" i="28"/>
  <c r="AG55" i="28"/>
  <c r="AD55" i="28"/>
  <c r="E55" i="28"/>
  <c r="F55" i="28"/>
  <c r="G55" i="28"/>
  <c r="I55" i="28"/>
  <c r="AE55" i="28"/>
  <c r="X55" i="28"/>
  <c r="V55" i="28"/>
  <c r="U55" i="28"/>
  <c r="J55" i="28"/>
  <c r="K55" i="28"/>
  <c r="Q55" i="28"/>
  <c r="AI55" i="28"/>
  <c r="AB55" i="28"/>
  <c r="Y55" i="28"/>
  <c r="Z55" i="28"/>
  <c r="AH55" i="28"/>
  <c r="B55" i="28"/>
  <c r="W55" i="28"/>
  <c r="AF55" i="28"/>
  <c r="H55" i="28"/>
  <c r="D55" i="28"/>
  <c r="C55" i="28"/>
  <c r="P55" i="28"/>
  <c r="A56" i="28"/>
  <c r="AJ54" i="28" l="1"/>
  <c r="M56" i="28"/>
  <c r="AC56" i="28"/>
  <c r="N56" i="28"/>
  <c r="AD56" i="28"/>
  <c r="O56" i="28"/>
  <c r="AE56" i="28"/>
  <c r="L56" i="28"/>
  <c r="T56" i="28"/>
  <c r="Q56" i="28"/>
  <c r="AG56" i="28"/>
  <c r="R56" i="28"/>
  <c r="AH56" i="28"/>
  <c r="S56" i="28"/>
  <c r="AI56" i="28"/>
  <c r="AB56" i="28"/>
  <c r="E56" i="28"/>
  <c r="D56" i="28"/>
  <c r="U56" i="28"/>
  <c r="V56" i="28"/>
  <c r="G56" i="28"/>
  <c r="H56" i="28"/>
  <c r="F56" i="28"/>
  <c r="W56" i="28"/>
  <c r="P56" i="28"/>
  <c r="A57" i="28"/>
  <c r="I56" i="28"/>
  <c r="Y56" i="28"/>
  <c r="J56" i="28"/>
  <c r="Z56" i="28"/>
  <c r="K56" i="28"/>
  <c r="AA56" i="28"/>
  <c r="X56" i="28"/>
  <c r="AF56" i="28"/>
  <c r="B56" i="28"/>
  <c r="C56" i="28"/>
  <c r="AJ55" i="28"/>
  <c r="S57" i="28" l="1"/>
  <c r="AI57" i="28"/>
  <c r="T57" i="28"/>
  <c r="I57" i="28"/>
  <c r="Y57" i="28"/>
  <c r="Z57" i="28"/>
  <c r="AH57" i="28"/>
  <c r="B57" i="28"/>
  <c r="A58" i="28"/>
  <c r="G57" i="28"/>
  <c r="W57" i="28"/>
  <c r="H57" i="28"/>
  <c r="X57" i="28"/>
  <c r="M57" i="28"/>
  <c r="AC57" i="28"/>
  <c r="N57" i="28"/>
  <c r="C57" i="28"/>
  <c r="E57" i="28"/>
  <c r="F57" i="28"/>
  <c r="K57" i="28"/>
  <c r="AA57" i="28"/>
  <c r="L57" i="28"/>
  <c r="AB57" i="28"/>
  <c r="Q57" i="28"/>
  <c r="AG57" i="28"/>
  <c r="AD57" i="28"/>
  <c r="V57" i="28"/>
  <c r="D57" i="28"/>
  <c r="O57" i="28"/>
  <c r="AE57" i="28"/>
  <c r="P57" i="28"/>
  <c r="AF57" i="28"/>
  <c r="U57" i="28"/>
  <c r="J57" i="28"/>
  <c r="R57" i="28"/>
  <c r="AJ56" i="28"/>
  <c r="A59" i="28" l="1"/>
  <c r="A60" i="28" s="1"/>
  <c r="AJ57" i="28"/>
  <c r="U58" i="28"/>
  <c r="F58" i="28"/>
  <c r="V58" i="28"/>
  <c r="G58" i="28"/>
  <c r="W58" i="28"/>
  <c r="L58" i="28"/>
  <c r="T58" i="28"/>
  <c r="C58" i="28"/>
  <c r="I58" i="28"/>
  <c r="Y58" i="28"/>
  <c r="J58" i="28"/>
  <c r="Z58" i="28"/>
  <c r="K58" i="28"/>
  <c r="AB58" i="28"/>
  <c r="X58" i="28"/>
  <c r="D58" i="28"/>
  <c r="AH58" i="28"/>
  <c r="AI58" i="28"/>
  <c r="B58" i="28"/>
  <c r="AA58" i="28"/>
  <c r="AF58" i="28"/>
  <c r="M58" i="28"/>
  <c r="AC58" i="28"/>
  <c r="N58" i="28"/>
  <c r="AD58" i="28"/>
  <c r="O58" i="28"/>
  <c r="AE58" i="28"/>
  <c r="P58" i="28"/>
  <c r="H58" i="28"/>
  <c r="E58" i="28"/>
  <c r="Q58" i="28"/>
  <c r="AG58" i="28"/>
  <c r="R58" i="28"/>
  <c r="S58" i="28"/>
  <c r="M60" i="28" l="1"/>
  <c r="AC60" i="28"/>
  <c r="N60" i="28"/>
  <c r="AD60" i="28"/>
  <c r="O60" i="28"/>
  <c r="AE60" i="28"/>
  <c r="T60" i="28"/>
  <c r="L60" i="28"/>
  <c r="B60" i="28"/>
  <c r="R60" i="28"/>
  <c r="S60" i="28"/>
  <c r="H60" i="28"/>
  <c r="E60" i="28"/>
  <c r="C60" i="28"/>
  <c r="Q60" i="28"/>
  <c r="AG60" i="28"/>
  <c r="AH60" i="28"/>
  <c r="AI60" i="28"/>
  <c r="U60" i="28"/>
  <c r="F60" i="28"/>
  <c r="V60" i="28"/>
  <c r="G60" i="28"/>
  <c r="W60" i="28"/>
  <c r="P60" i="28"/>
  <c r="X60" i="28"/>
  <c r="D60" i="28"/>
  <c r="I60" i="28"/>
  <c r="Y60" i="28"/>
  <c r="J60" i="28"/>
  <c r="Z60" i="28"/>
  <c r="K60" i="28"/>
  <c r="AA60" i="28"/>
  <c r="AF60" i="28"/>
  <c r="AB60" i="28"/>
  <c r="A61" i="28"/>
  <c r="O61" i="28" s="1"/>
  <c r="K59" i="28"/>
  <c r="AA59" i="28"/>
  <c r="L59" i="28"/>
  <c r="AB59" i="28"/>
  <c r="Q59" i="28"/>
  <c r="AG59" i="28"/>
  <c r="AH59" i="28"/>
  <c r="Z59" i="28"/>
  <c r="AE59" i="28"/>
  <c r="P59" i="28"/>
  <c r="U59" i="28"/>
  <c r="N59" i="28"/>
  <c r="W59" i="28"/>
  <c r="X59" i="28"/>
  <c r="M59" i="28"/>
  <c r="J59" i="28"/>
  <c r="O59" i="28"/>
  <c r="AF59" i="28"/>
  <c r="F59" i="28"/>
  <c r="D59" i="28"/>
  <c r="B59" i="28"/>
  <c r="G59" i="28"/>
  <c r="H59" i="28"/>
  <c r="R59" i="28"/>
  <c r="C59" i="28"/>
  <c r="S59" i="28"/>
  <c r="AI59" i="28"/>
  <c r="T59" i="28"/>
  <c r="I59" i="28"/>
  <c r="Y59" i="28"/>
  <c r="AD59" i="28"/>
  <c r="V59" i="28"/>
  <c r="E59" i="28"/>
  <c r="AC59" i="28"/>
  <c r="AJ58" i="28"/>
  <c r="G61" i="28" l="1"/>
  <c r="S61" i="28"/>
  <c r="F61" i="28"/>
  <c r="AG61" i="28"/>
  <c r="AB61" i="28"/>
  <c r="B61" i="28"/>
  <c r="T61" i="28"/>
  <c r="H61" i="28"/>
  <c r="AD61" i="28"/>
  <c r="Y61" i="28"/>
  <c r="Z61" i="28"/>
  <c r="M61" i="28"/>
  <c r="AA61" i="28"/>
  <c r="D61" i="28"/>
  <c r="N61" i="28"/>
  <c r="AH61" i="28"/>
  <c r="Q61" i="28"/>
  <c r="X61" i="28"/>
  <c r="AI61" i="28"/>
  <c r="K61" i="28"/>
  <c r="E61" i="28"/>
  <c r="V61" i="28"/>
  <c r="AC61" i="28"/>
  <c r="I61" i="28"/>
  <c r="L61" i="28"/>
  <c r="W61" i="28"/>
  <c r="A62" i="28"/>
  <c r="I62" i="28" s="1"/>
  <c r="C61" i="28"/>
  <c r="J61" i="28"/>
  <c r="R61" i="28"/>
  <c r="U61" i="28"/>
  <c r="AF61" i="28"/>
  <c r="P61" i="28"/>
  <c r="AE61" i="28"/>
  <c r="AJ60" i="28"/>
  <c r="AJ59" i="28"/>
  <c r="D62" i="28" l="1"/>
  <c r="AF62" i="28"/>
  <c r="AE62" i="28"/>
  <c r="V62" i="28"/>
  <c r="A63" i="28"/>
  <c r="S63" i="28" s="1"/>
  <c r="G62" i="28"/>
  <c r="N62" i="28"/>
  <c r="U62" i="28"/>
  <c r="T62" i="28"/>
  <c r="O62" i="28"/>
  <c r="Z62" i="28"/>
  <c r="F62" i="28"/>
  <c r="C62" i="28"/>
  <c r="AB62" i="28"/>
  <c r="K62" i="28"/>
  <c r="AC62" i="28"/>
  <c r="X62" i="28"/>
  <c r="AA62" i="28"/>
  <c r="E62" i="28"/>
  <c r="P62" i="28"/>
  <c r="H62" i="28"/>
  <c r="W62" i="28"/>
  <c r="AD62" i="28"/>
  <c r="J62" i="28"/>
  <c r="Y62" i="28"/>
  <c r="B62" i="28"/>
  <c r="L62" i="28"/>
  <c r="AI62" i="28"/>
  <c r="S62" i="28"/>
  <c r="AH62" i="28"/>
  <c r="R62" i="28"/>
  <c r="AG62" i="28"/>
  <c r="Q62" i="28"/>
  <c r="M62" i="28"/>
  <c r="AJ61" i="28"/>
  <c r="D63" i="28" l="1"/>
  <c r="AF63" i="28"/>
  <c r="AE63" i="28"/>
  <c r="F63" i="28"/>
  <c r="AH63" i="28"/>
  <c r="AB63" i="28"/>
  <c r="O63" i="28"/>
  <c r="C63" i="28"/>
  <c r="N63" i="28"/>
  <c r="U63" i="28"/>
  <c r="P63" i="28"/>
  <c r="AG63" i="28"/>
  <c r="B63" i="28"/>
  <c r="Z63" i="28"/>
  <c r="Q63" i="28"/>
  <c r="L63" i="28"/>
  <c r="K63" i="28"/>
  <c r="AA63" i="28"/>
  <c r="A64" i="28"/>
  <c r="M64" i="28" s="1"/>
  <c r="J63" i="28"/>
  <c r="AC63" i="28"/>
  <c r="M63" i="28"/>
  <c r="X63" i="28"/>
  <c r="H63" i="28"/>
  <c r="W63" i="28"/>
  <c r="G63" i="28"/>
  <c r="R63" i="28"/>
  <c r="E63" i="28"/>
  <c r="AD63" i="28"/>
  <c r="V63" i="28"/>
  <c r="Y63" i="28"/>
  <c r="I63" i="28"/>
  <c r="T63" i="28"/>
  <c r="AI63" i="28"/>
  <c r="AJ62" i="28"/>
  <c r="A65" i="28" l="1"/>
  <c r="O65" i="28" s="1"/>
  <c r="Q64" i="28"/>
  <c r="C64" i="28"/>
  <c r="S64" i="28"/>
  <c r="O64" i="28"/>
  <c r="AB64" i="28"/>
  <c r="R64" i="28"/>
  <c r="L64" i="28"/>
  <c r="N64" i="28"/>
  <c r="E64" i="28"/>
  <c r="AI64" i="28"/>
  <c r="AH64" i="28"/>
  <c r="AG64" i="28"/>
  <c r="D64" i="28"/>
  <c r="T64" i="28"/>
  <c r="AE64" i="28"/>
  <c r="AD64" i="28"/>
  <c r="AC64" i="28"/>
  <c r="B64" i="28"/>
  <c r="AF64" i="28"/>
  <c r="X64" i="28"/>
  <c r="AA64" i="28"/>
  <c r="K64" i="28"/>
  <c r="Z64" i="28"/>
  <c r="J64" i="28"/>
  <c r="Y64" i="28"/>
  <c r="P64" i="28"/>
  <c r="H64" i="28"/>
  <c r="W64" i="28"/>
  <c r="G64" i="28"/>
  <c r="V64" i="28"/>
  <c r="F64" i="28"/>
  <c r="U64" i="28"/>
  <c r="I64" i="28"/>
  <c r="AJ63" i="28"/>
  <c r="Z65" i="28" l="1"/>
  <c r="AI65" i="28"/>
  <c r="A66" i="28"/>
  <c r="I66" i="28" s="1"/>
  <c r="Y65" i="28"/>
  <c r="S65" i="28"/>
  <c r="I65" i="28"/>
  <c r="C65" i="28"/>
  <c r="AH65" i="28"/>
  <c r="T65" i="28"/>
  <c r="E65" i="28"/>
  <c r="AD65" i="28"/>
  <c r="Q65" i="28"/>
  <c r="L65" i="28"/>
  <c r="K65" i="28"/>
  <c r="V65" i="28"/>
  <c r="AG65" i="28"/>
  <c r="AB65" i="28"/>
  <c r="AA65" i="28"/>
  <c r="D65" i="28"/>
  <c r="F65" i="28"/>
  <c r="N65" i="28"/>
  <c r="AC65" i="28"/>
  <c r="M65" i="28"/>
  <c r="X65" i="28"/>
  <c r="H65" i="28"/>
  <c r="W65" i="28"/>
  <c r="G65" i="28"/>
  <c r="B65" i="28"/>
  <c r="R65" i="28"/>
  <c r="J65" i="28"/>
  <c r="U65" i="28"/>
  <c r="AF65" i="28"/>
  <c r="P65" i="28"/>
  <c r="AE65" i="28"/>
  <c r="AJ64" i="28"/>
  <c r="L66" i="28" l="1"/>
  <c r="G66" i="28"/>
  <c r="D66" i="28"/>
  <c r="B66" i="28"/>
  <c r="O66" i="28"/>
  <c r="P66" i="28"/>
  <c r="N66" i="28"/>
  <c r="F66" i="28"/>
  <c r="X66" i="28"/>
  <c r="AE66" i="28"/>
  <c r="AD66" i="28"/>
  <c r="AC66" i="28"/>
  <c r="T66" i="28"/>
  <c r="W66" i="28"/>
  <c r="V66" i="28"/>
  <c r="U66" i="28"/>
  <c r="A67" i="28"/>
  <c r="O67" i="28" s="1"/>
  <c r="C66" i="28"/>
  <c r="AF66" i="28"/>
  <c r="AI66" i="28"/>
  <c r="S66" i="28"/>
  <c r="AH66" i="28"/>
  <c r="R66" i="28"/>
  <c r="AG66" i="28"/>
  <c r="Q66" i="28"/>
  <c r="M66" i="28"/>
  <c r="AJ65" i="28"/>
  <c r="E66" i="28"/>
  <c r="H66" i="28"/>
  <c r="AB66" i="28"/>
  <c r="AA66" i="28"/>
  <c r="K66" i="28"/>
  <c r="Z66" i="28"/>
  <c r="J66" i="28"/>
  <c r="Y66" i="28"/>
  <c r="B67" i="28" l="1"/>
  <c r="T67" i="28"/>
  <c r="A68" i="28"/>
  <c r="Q68" i="28" s="1"/>
  <c r="V67" i="28"/>
  <c r="Y67" i="28"/>
  <c r="AA67" i="28"/>
  <c r="AG67" i="28"/>
  <c r="S67" i="28"/>
  <c r="Z67" i="28"/>
  <c r="AB67" i="28"/>
  <c r="AJ66" i="28"/>
  <c r="C67" i="28"/>
  <c r="AH67" i="28"/>
  <c r="Q67" i="28"/>
  <c r="L67" i="28"/>
  <c r="K67" i="28"/>
  <c r="D67" i="28"/>
  <c r="AD67" i="28"/>
  <c r="I67" i="28"/>
  <c r="AI67" i="28"/>
  <c r="E67" i="28"/>
  <c r="J67" i="28"/>
  <c r="R67" i="28"/>
  <c r="AC67" i="28"/>
  <c r="M67" i="28"/>
  <c r="X67" i="28"/>
  <c r="H67" i="28"/>
  <c r="W67" i="28"/>
  <c r="G67" i="28"/>
  <c r="F67" i="28"/>
  <c r="N67" i="28"/>
  <c r="U67" i="28"/>
  <c r="AF67" i="28"/>
  <c r="P67" i="28"/>
  <c r="AE67" i="28"/>
  <c r="G68" i="28" l="1"/>
  <c r="X68" i="28"/>
  <c r="B68" i="28"/>
  <c r="F68" i="28"/>
  <c r="P68" i="28"/>
  <c r="AB68" i="28"/>
  <c r="W68" i="28"/>
  <c r="U68" i="28"/>
  <c r="C68" i="28"/>
  <c r="T68" i="28"/>
  <c r="V68" i="28"/>
  <c r="O68" i="28"/>
  <c r="N68" i="28"/>
  <c r="M68" i="28"/>
  <c r="AE68" i="28"/>
  <c r="AD68" i="28"/>
  <c r="AC68" i="28"/>
  <c r="A69" i="28"/>
  <c r="S69" i="28" s="1"/>
  <c r="L68" i="28"/>
  <c r="AF68" i="28"/>
  <c r="AA68" i="28"/>
  <c r="K68" i="28"/>
  <c r="Z68" i="28"/>
  <c r="J68" i="28"/>
  <c r="Y68" i="28"/>
  <c r="I68" i="28"/>
  <c r="D68" i="28"/>
  <c r="E68" i="28"/>
  <c r="H68" i="28"/>
  <c r="AI68" i="28"/>
  <c r="S68" i="28"/>
  <c r="AH68" i="28"/>
  <c r="R68" i="28"/>
  <c r="AG68" i="28"/>
  <c r="AJ67" i="28"/>
  <c r="D69" i="28" l="1"/>
  <c r="R69" i="28"/>
  <c r="U69" i="28"/>
  <c r="O69" i="28"/>
  <c r="P69" i="28"/>
  <c r="J69" i="28"/>
  <c r="AF69" i="28"/>
  <c r="C69" i="28"/>
  <c r="AC69" i="28"/>
  <c r="AE69" i="28"/>
  <c r="AJ68" i="28"/>
  <c r="A70" i="28"/>
  <c r="I70" i="28" s="1"/>
  <c r="AD69" i="28"/>
  <c r="V69" i="28"/>
  <c r="AG69" i="28"/>
  <c r="Q69" i="28"/>
  <c r="AB69" i="28"/>
  <c r="L69" i="28"/>
  <c r="AA69" i="28"/>
  <c r="K69" i="28"/>
  <c r="N69" i="28"/>
  <c r="F69" i="28"/>
  <c r="M69" i="28"/>
  <c r="X69" i="28"/>
  <c r="H69" i="28"/>
  <c r="W69" i="28"/>
  <c r="G69" i="28"/>
  <c r="E69" i="28"/>
  <c r="B69" i="28"/>
  <c r="Z69" i="28"/>
  <c r="AH69" i="28"/>
  <c r="Y69" i="28"/>
  <c r="I69" i="28"/>
  <c r="T69" i="28"/>
  <c r="AI69" i="28"/>
  <c r="U70" i="28" l="1"/>
  <c r="AB70" i="28"/>
  <c r="W70" i="28"/>
  <c r="V70" i="28"/>
  <c r="T70" i="28"/>
  <c r="F70" i="28"/>
  <c r="B70" i="28"/>
  <c r="G70" i="28"/>
  <c r="AJ69" i="28"/>
  <c r="A71" i="28"/>
  <c r="S71" i="28" s="1"/>
  <c r="C70" i="28"/>
  <c r="L70" i="28"/>
  <c r="AI70" i="28"/>
  <c r="S70" i="28"/>
  <c r="AH70" i="28"/>
  <c r="R70" i="28"/>
  <c r="AG70" i="28"/>
  <c r="Q70" i="28"/>
  <c r="D70" i="28"/>
  <c r="AF70" i="28"/>
  <c r="X70" i="28"/>
  <c r="AE70" i="28"/>
  <c r="O70" i="28"/>
  <c r="AD70" i="28"/>
  <c r="N70" i="28"/>
  <c r="AC70" i="28"/>
  <c r="M70" i="28"/>
  <c r="E70" i="28"/>
  <c r="P70" i="28"/>
  <c r="H70" i="28"/>
  <c r="AA70" i="28"/>
  <c r="K70" i="28"/>
  <c r="Z70" i="28"/>
  <c r="J70" i="28"/>
  <c r="Y70" i="28"/>
  <c r="J71" i="28" l="1"/>
  <c r="H71" i="28"/>
  <c r="AC71" i="28"/>
  <c r="W71" i="28"/>
  <c r="G71" i="28"/>
  <c r="B71" i="28"/>
  <c r="M71" i="28"/>
  <c r="R71" i="28"/>
  <c r="X71" i="28"/>
  <c r="N71" i="28"/>
  <c r="U71" i="28"/>
  <c r="P71" i="28"/>
  <c r="O71" i="28"/>
  <c r="D71" i="28"/>
  <c r="F71" i="28"/>
  <c r="AF71" i="28"/>
  <c r="AE71" i="28"/>
  <c r="AJ70" i="28"/>
  <c r="E71" i="28"/>
  <c r="AH71" i="28"/>
  <c r="Z71" i="28"/>
  <c r="AG71" i="28"/>
  <c r="Q71" i="28"/>
  <c r="AB71" i="28"/>
  <c r="L71" i="28"/>
  <c r="AA71" i="28"/>
  <c r="K71" i="28"/>
  <c r="A72" i="28"/>
  <c r="F72" i="28" s="1"/>
  <c r="C71" i="28"/>
  <c r="AD71" i="28"/>
  <c r="V71" i="28"/>
  <c r="Y71" i="28"/>
  <c r="I71" i="28"/>
  <c r="T71" i="28"/>
  <c r="AI71" i="28"/>
  <c r="A73" i="28" l="1"/>
  <c r="J73" i="28" s="1"/>
  <c r="I72" i="28"/>
  <c r="AF72" i="28"/>
  <c r="AD72" i="28"/>
  <c r="AC72" i="28"/>
  <c r="B72" i="28"/>
  <c r="W72" i="28"/>
  <c r="U72" i="28"/>
  <c r="N72" i="28"/>
  <c r="D72" i="28"/>
  <c r="R72" i="28"/>
  <c r="T72" i="28"/>
  <c r="AE72" i="28"/>
  <c r="H72" i="28"/>
  <c r="AJ72" i="28"/>
  <c r="S72" i="28"/>
  <c r="AH72" i="28"/>
  <c r="M72" i="28"/>
  <c r="L72" i="28"/>
  <c r="P72" i="28"/>
  <c r="J72" i="28"/>
  <c r="C72" i="28"/>
  <c r="E72" i="28"/>
  <c r="O72" i="28"/>
  <c r="V72" i="28"/>
  <c r="Y72" i="28"/>
  <c r="AB72" i="28"/>
  <c r="G72" i="28"/>
  <c r="AJ71" i="28"/>
  <c r="AI72" i="28"/>
  <c r="AA72" i="28"/>
  <c r="Z72" i="28"/>
  <c r="AG72" i="28"/>
  <c r="Q72" i="28"/>
  <c r="X72" i="28"/>
  <c r="K72" i="28"/>
  <c r="A74" i="28" l="1"/>
  <c r="P74" i="28" s="1"/>
  <c r="Y73" i="28"/>
  <c r="F73" i="28"/>
  <c r="H73" i="28"/>
  <c r="G73" i="28"/>
  <c r="E73" i="28"/>
  <c r="AF73" i="28"/>
  <c r="AE73" i="28"/>
  <c r="AD73" i="28"/>
  <c r="V73" i="28"/>
  <c r="AG73" i="28"/>
  <c r="X73" i="28"/>
  <c r="W73" i="28"/>
  <c r="C73" i="28"/>
  <c r="AC73" i="28"/>
  <c r="P73" i="28"/>
  <c r="O73" i="28"/>
  <c r="N73" i="28"/>
  <c r="D73" i="28"/>
  <c r="AJ73" i="28"/>
  <c r="Q73" i="28"/>
  <c r="I73" i="28"/>
  <c r="T73" i="28"/>
  <c r="AI73" i="28"/>
  <c r="S73" i="28"/>
  <c r="AH73" i="28"/>
  <c r="R73" i="28"/>
  <c r="B73" i="28"/>
  <c r="U73" i="28"/>
  <c r="M73" i="28"/>
  <c r="AB73" i="28"/>
  <c r="L73" i="28"/>
  <c r="AA73" i="28"/>
  <c r="K73" i="28"/>
  <c r="Z73" i="28"/>
  <c r="Y74" i="28" l="1"/>
  <c r="AA74" i="28"/>
  <c r="C74" i="28"/>
  <c r="AI74" i="28"/>
  <c r="T74" i="28"/>
  <c r="A75" i="28"/>
  <c r="J75" i="28" s="1"/>
  <c r="Z74" i="28"/>
  <c r="E74" i="28"/>
  <c r="AE74" i="28"/>
  <c r="R74" i="28"/>
  <c r="Q74" i="28"/>
  <c r="L74" i="28"/>
  <c r="I74" i="28"/>
  <c r="J74" i="28"/>
  <c r="W74" i="28"/>
  <c r="AH74" i="28"/>
  <c r="AG74" i="28"/>
  <c r="AB74" i="28"/>
  <c r="D74" i="28"/>
  <c r="G74" i="28"/>
  <c r="O74" i="28"/>
  <c r="AD74" i="28"/>
  <c r="N74" i="28"/>
  <c r="AC74" i="28"/>
  <c r="M74" i="28"/>
  <c r="X74" i="28"/>
  <c r="H74" i="28"/>
  <c r="AJ74" i="28"/>
  <c r="B74" i="28"/>
  <c r="S74" i="28"/>
  <c r="K74" i="28"/>
  <c r="V74" i="28"/>
  <c r="F74" i="28"/>
  <c r="U74" i="28"/>
  <c r="AF74" i="28"/>
  <c r="AJ75" i="28" l="1"/>
  <c r="H75" i="28"/>
  <c r="C75" i="28"/>
  <c r="E75" i="28"/>
  <c r="AC75" i="28"/>
  <c r="AG75" i="28"/>
  <c r="AF75" i="28"/>
  <c r="F75" i="28"/>
  <c r="P75" i="28"/>
  <c r="AE75" i="28"/>
  <c r="Y75" i="28"/>
  <c r="X75" i="28"/>
  <c r="W75" i="28"/>
  <c r="G75" i="28"/>
  <c r="V75" i="28"/>
  <c r="A76" i="28"/>
  <c r="L76" i="28" s="1"/>
  <c r="D75" i="28"/>
  <c r="U75" i="28"/>
  <c r="M75" i="28"/>
  <c r="T75" i="28"/>
  <c r="AI75" i="28"/>
  <c r="S75" i="28"/>
  <c r="AH75" i="28"/>
  <c r="R75" i="28"/>
  <c r="O75" i="28"/>
  <c r="AD75" i="28"/>
  <c r="N75" i="28"/>
  <c r="B75" i="28"/>
  <c r="I75" i="28"/>
  <c r="Q75" i="28"/>
  <c r="AB75" i="28"/>
  <c r="L75" i="28"/>
  <c r="AA75" i="28"/>
  <c r="K75" i="28"/>
  <c r="Z75" i="28"/>
  <c r="AJ76" i="28" l="1"/>
  <c r="G76" i="28"/>
  <c r="F76" i="28"/>
  <c r="C76" i="28"/>
  <c r="K76" i="28"/>
  <c r="S76" i="28"/>
  <c r="AD76" i="28"/>
  <c r="N76" i="28"/>
  <c r="AC76" i="28"/>
  <c r="M76" i="28"/>
  <c r="X76" i="28"/>
  <c r="H76" i="28"/>
  <c r="B76" i="28"/>
  <c r="E76" i="28"/>
  <c r="W76" i="28"/>
  <c r="AE76" i="28"/>
  <c r="Z76" i="28"/>
  <c r="J76" i="28"/>
  <c r="Y76" i="28"/>
  <c r="I76" i="28"/>
  <c r="T76" i="28"/>
  <c r="V76" i="28"/>
  <c r="P76" i="28"/>
  <c r="D76" i="28"/>
  <c r="O76" i="28"/>
  <c r="U76" i="28"/>
  <c r="AF76" i="28"/>
  <c r="A77" i="28"/>
  <c r="AD77" i="28" s="1"/>
  <c r="AA76" i="28"/>
  <c r="AI76" i="28"/>
  <c r="AH76" i="28"/>
  <c r="R76" i="28"/>
  <c r="AG76" i="28"/>
  <c r="Q76" i="28"/>
  <c r="AB76" i="28"/>
  <c r="A78" i="28" l="1"/>
  <c r="P78" i="28" s="1"/>
  <c r="AG77" i="28"/>
  <c r="AC77" i="28"/>
  <c r="C77" i="28"/>
  <c r="E77" i="28"/>
  <c r="I77" i="28"/>
  <c r="AF77" i="28"/>
  <c r="P77" i="28"/>
  <c r="AE77" i="28"/>
  <c r="O77" i="28"/>
  <c r="N77" i="28"/>
  <c r="B77" i="28"/>
  <c r="M77" i="28"/>
  <c r="U77" i="28"/>
  <c r="AB77" i="28"/>
  <c r="L77" i="28"/>
  <c r="AA77" i="28"/>
  <c r="K77" i="28"/>
  <c r="Z77" i="28"/>
  <c r="J77" i="28"/>
  <c r="X77" i="28"/>
  <c r="H77" i="28"/>
  <c r="W77" i="28"/>
  <c r="G77" i="28"/>
  <c r="V77" i="28"/>
  <c r="F77" i="28"/>
  <c r="AJ77" i="28"/>
  <c r="D77" i="28"/>
  <c r="Y77" i="28"/>
  <c r="Q77" i="28"/>
  <c r="T77" i="28"/>
  <c r="AI77" i="28"/>
  <c r="S77" i="28"/>
  <c r="AH77" i="28"/>
  <c r="R77" i="28"/>
  <c r="W78" i="28" l="1"/>
  <c r="Q78" i="28"/>
  <c r="C78" i="28"/>
  <c r="AI78" i="28"/>
  <c r="J78" i="28"/>
  <c r="I78" i="28"/>
  <c r="R78" i="28"/>
  <c r="AJ78" i="28"/>
  <c r="AE78" i="28"/>
  <c r="AH78" i="28"/>
  <c r="AG78" i="28"/>
  <c r="E78" i="28"/>
  <c r="AA78" i="28"/>
  <c r="Z78" i="28"/>
  <c r="Y78" i="28"/>
  <c r="T78" i="28"/>
  <c r="AB78" i="28"/>
  <c r="L78" i="28"/>
  <c r="D78" i="28"/>
  <c r="O78" i="28"/>
  <c r="G78" i="28"/>
  <c r="AD78" i="28"/>
  <c r="N78" i="28"/>
  <c r="AC78" i="28"/>
  <c r="M78" i="28"/>
  <c r="X78" i="28"/>
  <c r="H78" i="28"/>
  <c r="A79" i="28"/>
  <c r="N79" i="28" s="1"/>
  <c r="B78" i="28"/>
  <c r="K78" i="28"/>
  <c r="S78" i="28"/>
  <c r="V78" i="28"/>
  <c r="F78" i="28"/>
  <c r="U78" i="28"/>
  <c r="AF78" i="28"/>
  <c r="AG79" i="28" l="1"/>
  <c r="P79" i="28"/>
  <c r="F79" i="28"/>
  <c r="A80" i="28"/>
  <c r="L80" i="28" s="1"/>
  <c r="M79" i="28"/>
  <c r="AI79" i="28"/>
  <c r="B79" i="28"/>
  <c r="U79" i="28"/>
  <c r="S79" i="28"/>
  <c r="D79" i="28"/>
  <c r="X79" i="28"/>
  <c r="G79" i="28"/>
  <c r="C79" i="28"/>
  <c r="I79" i="28"/>
  <c r="T79" i="28"/>
  <c r="AA79" i="28"/>
  <c r="Z79" i="28"/>
  <c r="V79" i="28"/>
  <c r="E79" i="28"/>
  <c r="AC79" i="28"/>
  <c r="AF79" i="28"/>
  <c r="H79" i="28"/>
  <c r="K79" i="28"/>
  <c r="R79" i="28"/>
  <c r="AJ79" i="28"/>
  <c r="Q79" i="28"/>
  <c r="Y79" i="28"/>
  <c r="AB79" i="28"/>
  <c r="L79" i="28"/>
  <c r="W79" i="28"/>
  <c r="AH79" i="28"/>
  <c r="J79" i="28"/>
  <c r="AE79" i="28"/>
  <c r="O79" i="28"/>
  <c r="AD79" i="28"/>
  <c r="H80" i="28" l="1"/>
  <c r="AJ80" i="28"/>
  <c r="N80" i="28"/>
  <c r="S80" i="28"/>
  <c r="AC80" i="28"/>
  <c r="K80" i="28"/>
  <c r="M80" i="28"/>
  <c r="A81" i="28"/>
  <c r="R81" i="28" s="1"/>
  <c r="AD80" i="28"/>
  <c r="X80" i="28"/>
  <c r="E80" i="28"/>
  <c r="AE80" i="28"/>
  <c r="W80" i="28"/>
  <c r="Z80" i="28"/>
  <c r="J80" i="28"/>
  <c r="Y80" i="28"/>
  <c r="I80" i="28"/>
  <c r="T80" i="28"/>
  <c r="D80" i="28"/>
  <c r="G80" i="28"/>
  <c r="F80" i="28"/>
  <c r="U80" i="28"/>
  <c r="AF80" i="28"/>
  <c r="P80" i="28"/>
  <c r="C80" i="28"/>
  <c r="O80" i="28"/>
  <c r="V80" i="28"/>
  <c r="B80" i="28"/>
  <c r="AI80" i="28"/>
  <c r="AA80" i="28"/>
  <c r="AH80" i="28"/>
  <c r="R80" i="28"/>
  <c r="AG80" i="28"/>
  <c r="Q80" i="28"/>
  <c r="AB80" i="28"/>
  <c r="F81" i="28" l="1"/>
  <c r="B81" i="28"/>
  <c r="Y81" i="28"/>
  <c r="H81" i="28"/>
  <c r="G81" i="28"/>
  <c r="E81" i="28"/>
  <c r="AF81" i="28"/>
  <c r="AE81" i="28"/>
  <c r="AD81" i="28"/>
  <c r="AG81" i="28"/>
  <c r="X81" i="28"/>
  <c r="W81" i="28"/>
  <c r="V81" i="28"/>
  <c r="A82" i="28"/>
  <c r="T82" i="28" s="1"/>
  <c r="AC81" i="28"/>
  <c r="P81" i="28"/>
  <c r="O81" i="28"/>
  <c r="N81" i="28"/>
  <c r="C81" i="28"/>
  <c r="U81" i="28"/>
  <c r="M81" i="28"/>
  <c r="AB81" i="28"/>
  <c r="L81" i="28"/>
  <c r="AA81" i="28"/>
  <c r="K81" i="28"/>
  <c r="Z81" i="28"/>
  <c r="J81" i="28"/>
  <c r="D81" i="28"/>
  <c r="AJ81" i="28"/>
  <c r="Q81" i="28"/>
  <c r="I81" i="28"/>
  <c r="T81" i="28"/>
  <c r="AI81" i="28"/>
  <c r="S81" i="28"/>
  <c r="AH81" i="28"/>
  <c r="G82" i="28" l="1"/>
  <c r="V82" i="28"/>
  <c r="AF82" i="28"/>
  <c r="B82" i="28"/>
  <c r="K82" i="28"/>
  <c r="M82" i="28"/>
  <c r="P82" i="28"/>
  <c r="A83" i="28"/>
  <c r="J83" i="28" s="1"/>
  <c r="S82" i="28"/>
  <c r="F82" i="28"/>
  <c r="D82" i="28"/>
  <c r="O82" i="28"/>
  <c r="U82" i="28"/>
  <c r="AJ82" i="28"/>
  <c r="W82" i="28"/>
  <c r="AE82" i="28"/>
  <c r="AH82" i="28"/>
  <c r="R82" i="28"/>
  <c r="AG82" i="28"/>
  <c r="Q82" i="28"/>
  <c r="AB82" i="28"/>
  <c r="L82" i="28"/>
  <c r="AD82" i="28"/>
  <c r="N82" i="28"/>
  <c r="AC82" i="28"/>
  <c r="X82" i="28"/>
  <c r="H82" i="28"/>
  <c r="E82" i="28"/>
  <c r="C82" i="28"/>
  <c r="AI82" i="28"/>
  <c r="AA82" i="28"/>
  <c r="Z82" i="28"/>
  <c r="J82" i="28"/>
  <c r="Y82" i="28"/>
  <c r="I82" i="28"/>
  <c r="E83" i="28" l="1"/>
  <c r="AC83" i="28"/>
  <c r="H83" i="28"/>
  <c r="G83" i="28"/>
  <c r="F83" i="28"/>
  <c r="A84" i="28"/>
  <c r="L84" i="28" s="1"/>
  <c r="D83" i="28"/>
  <c r="U83" i="28"/>
  <c r="M83" i="28"/>
  <c r="T83" i="28"/>
  <c r="AI83" i="28"/>
  <c r="S83" i="28"/>
  <c r="AH83" i="28"/>
  <c r="R83" i="28"/>
  <c r="I83" i="28"/>
  <c r="X83" i="28"/>
  <c r="W83" i="28"/>
  <c r="V83" i="28"/>
  <c r="AJ83" i="28"/>
  <c r="C83" i="28"/>
  <c r="AG83" i="28"/>
  <c r="AF83" i="28"/>
  <c r="P83" i="28"/>
  <c r="AE83" i="28"/>
  <c r="O83" i="28"/>
  <c r="AD83" i="28"/>
  <c r="N83" i="28"/>
  <c r="B83" i="28"/>
  <c r="Y83" i="28"/>
  <c r="Q83" i="28"/>
  <c r="AB83" i="28"/>
  <c r="L83" i="28"/>
  <c r="AA83" i="28"/>
  <c r="K83" i="28"/>
  <c r="Z83" i="28"/>
  <c r="A85" i="28"/>
  <c r="E84" i="28" l="1"/>
  <c r="AJ84" i="28"/>
  <c r="B84" i="28"/>
  <c r="O84" i="28"/>
  <c r="D84" i="28"/>
  <c r="G84" i="28"/>
  <c r="R84" i="28"/>
  <c r="AA84" i="28"/>
  <c r="AD84" i="28"/>
  <c r="U84" i="28"/>
  <c r="AI84" i="28"/>
  <c r="N84" i="28"/>
  <c r="W84" i="28"/>
  <c r="AH84" i="28"/>
  <c r="AG84" i="28"/>
  <c r="C84" i="28"/>
  <c r="K84" i="28"/>
  <c r="S84" i="28"/>
  <c r="V84" i="28"/>
  <c r="AC84" i="28"/>
  <c r="AE84" i="28"/>
  <c r="Z84" i="28"/>
  <c r="F84" i="28"/>
  <c r="H84" i="28"/>
  <c r="Q84" i="28"/>
  <c r="AF84" i="28"/>
  <c r="M84" i="28"/>
  <c r="X84" i="28"/>
  <c r="AB84" i="28"/>
  <c r="P84" i="28"/>
  <c r="J84" i="28"/>
  <c r="Y84" i="28"/>
  <c r="I84" i="28"/>
  <c r="T84" i="28"/>
  <c r="F85" i="28"/>
  <c r="J85" i="28"/>
  <c r="N85" i="28"/>
  <c r="R85" i="28"/>
  <c r="V85" i="28"/>
  <c r="Z85" i="28"/>
  <c r="AD85" i="28"/>
  <c r="AH85" i="28"/>
  <c r="G85" i="28"/>
  <c r="K85" i="28"/>
  <c r="O85" i="28"/>
  <c r="S85" i="28"/>
  <c r="W85" i="28"/>
  <c r="AA85" i="28"/>
  <c r="AE85" i="28"/>
  <c r="AI85" i="28"/>
  <c r="H85" i="28"/>
  <c r="L85" i="28"/>
  <c r="P85" i="28"/>
  <c r="T85" i="28"/>
  <c r="X85" i="28"/>
  <c r="AB85" i="28"/>
  <c r="AF85" i="28"/>
  <c r="Q85" i="28"/>
  <c r="AG85" i="28"/>
  <c r="U85" i="28"/>
  <c r="I85" i="28"/>
  <c r="Y85" i="28"/>
  <c r="M85" i="28"/>
  <c r="AC85" i="28"/>
  <c r="E85" i="28"/>
  <c r="D85" i="28"/>
  <c r="C85" i="28"/>
  <c r="AJ85" i="28"/>
  <c r="A86" i="28"/>
  <c r="B85" i="28"/>
  <c r="H86" i="28" l="1"/>
  <c r="L86" i="28"/>
  <c r="P86" i="28"/>
  <c r="T86" i="28"/>
  <c r="X86" i="28"/>
  <c r="AB86" i="28"/>
  <c r="AF86" i="28"/>
  <c r="I86" i="28"/>
  <c r="M86" i="28"/>
  <c r="Q86" i="28"/>
  <c r="U86" i="28"/>
  <c r="Y86" i="28"/>
  <c r="AC86" i="28"/>
  <c r="AG86" i="28"/>
  <c r="F86" i="28"/>
  <c r="J86" i="28"/>
  <c r="N86" i="28"/>
  <c r="R86" i="28"/>
  <c r="V86" i="28"/>
  <c r="Z86" i="28"/>
  <c r="AD86" i="28"/>
  <c r="AH86" i="28"/>
  <c r="S86" i="28"/>
  <c r="AI86" i="28"/>
  <c r="G86" i="28"/>
  <c r="W86" i="28"/>
  <c r="K86" i="28"/>
  <c r="AA86" i="28"/>
  <c r="O86" i="28"/>
  <c r="AE86" i="28"/>
  <c r="B86" i="28"/>
  <c r="C86" i="28"/>
  <c r="D86" i="28"/>
  <c r="E86" i="28"/>
  <c r="AJ86" i="28"/>
  <c r="A87" i="28"/>
  <c r="F87" i="28" l="1"/>
  <c r="J87" i="28"/>
  <c r="N87" i="28"/>
  <c r="R87" i="28"/>
  <c r="V87" i="28"/>
  <c r="Z87" i="28"/>
  <c r="AD87" i="28"/>
  <c r="AH87" i="28"/>
  <c r="G87" i="28"/>
  <c r="K87" i="28"/>
  <c r="O87" i="28"/>
  <c r="S87" i="28"/>
  <c r="W87" i="28"/>
  <c r="AA87" i="28"/>
  <c r="AE87" i="28"/>
  <c r="AI87" i="28"/>
  <c r="H87" i="28"/>
  <c r="L87" i="28"/>
  <c r="P87" i="28"/>
  <c r="T87" i="28"/>
  <c r="X87" i="28"/>
  <c r="AB87" i="28"/>
  <c r="AF87" i="28"/>
  <c r="U87" i="28"/>
  <c r="I87" i="28"/>
  <c r="Y87" i="28"/>
  <c r="M87" i="28"/>
  <c r="AC87" i="28"/>
  <c r="Q87" i="28"/>
  <c r="AG87" i="28"/>
  <c r="C87" i="28"/>
  <c r="D87" i="28"/>
  <c r="E87" i="28"/>
  <c r="AJ87" i="28"/>
  <c r="B87" i="28"/>
  <c r="A88" i="28"/>
  <c r="H88" i="28" l="1"/>
  <c r="L88" i="28"/>
  <c r="P88" i="28"/>
  <c r="T88" i="28"/>
  <c r="X88" i="28"/>
  <c r="AB88" i="28"/>
  <c r="AF88" i="28"/>
  <c r="I88" i="28"/>
  <c r="M88" i="28"/>
  <c r="Q88" i="28"/>
  <c r="U88" i="28"/>
  <c r="Y88" i="28"/>
  <c r="AC88" i="28"/>
  <c r="AG88" i="28"/>
  <c r="F88" i="28"/>
  <c r="J88" i="28"/>
  <c r="N88" i="28"/>
  <c r="R88" i="28"/>
  <c r="V88" i="28"/>
  <c r="Z88" i="28"/>
  <c r="AD88" i="28"/>
  <c r="AH88" i="28"/>
  <c r="G88" i="28"/>
  <c r="W88" i="28"/>
  <c r="K88" i="28"/>
  <c r="AA88" i="28"/>
  <c r="O88" i="28"/>
  <c r="AE88" i="28"/>
  <c r="S88" i="28"/>
  <c r="AI88" i="28"/>
  <c r="D88" i="28"/>
  <c r="E88" i="28"/>
  <c r="A89" i="28"/>
  <c r="AJ88" i="28"/>
  <c r="B88" i="28"/>
  <c r="C88" i="28"/>
  <c r="F89" i="28" l="1"/>
  <c r="J89" i="28"/>
  <c r="N89" i="28"/>
  <c r="R89" i="28"/>
  <c r="V89" i="28"/>
  <c r="Z89" i="28"/>
  <c r="AD89" i="28"/>
  <c r="AH89" i="28"/>
  <c r="G89" i="28"/>
  <c r="K89" i="28"/>
  <c r="O89" i="28"/>
  <c r="S89" i="28"/>
  <c r="W89" i="28"/>
  <c r="AA89" i="28"/>
  <c r="AE89" i="28"/>
  <c r="AI89" i="28"/>
  <c r="H89" i="28"/>
  <c r="L89" i="28"/>
  <c r="P89" i="28"/>
  <c r="T89" i="28"/>
  <c r="X89" i="28"/>
  <c r="AB89" i="28"/>
  <c r="AF89" i="28"/>
  <c r="I89" i="28"/>
  <c r="Y89" i="28"/>
  <c r="M89" i="28"/>
  <c r="AC89" i="28"/>
  <c r="Q89" i="28"/>
  <c r="AG89" i="28"/>
  <c r="U89" i="28"/>
  <c r="E89" i="28"/>
  <c r="AJ89" i="28"/>
  <c r="D89" i="28"/>
  <c r="A90" i="28"/>
  <c r="B89" i="28"/>
  <c r="C89" i="28"/>
  <c r="H90" i="28" l="1"/>
  <c r="L90" i="28"/>
  <c r="P90" i="28"/>
  <c r="T90" i="28"/>
  <c r="X90" i="28"/>
  <c r="AB90" i="28"/>
  <c r="AF90" i="28"/>
  <c r="I90" i="28"/>
  <c r="M90" i="28"/>
  <c r="Q90" i="28"/>
  <c r="U90" i="28"/>
  <c r="Y90" i="28"/>
  <c r="AC90" i="28"/>
  <c r="AG90" i="28"/>
  <c r="F90" i="28"/>
  <c r="J90" i="28"/>
  <c r="N90" i="28"/>
  <c r="R90" i="28"/>
  <c r="V90" i="28"/>
  <c r="Z90" i="28"/>
  <c r="AD90" i="28"/>
  <c r="AH90" i="28"/>
  <c r="K90" i="28"/>
  <c r="AA90" i="28"/>
  <c r="O90" i="28"/>
  <c r="AE90" i="28"/>
  <c r="S90" i="28"/>
  <c r="AI90" i="28"/>
  <c r="W90" i="28"/>
  <c r="G90" i="28"/>
  <c r="B90" i="28"/>
  <c r="C90" i="28"/>
  <c r="D90" i="28"/>
  <c r="E90" i="28"/>
  <c r="A91" i="28"/>
  <c r="AJ90" i="28"/>
  <c r="F91" i="28" l="1"/>
  <c r="J91" i="28"/>
  <c r="N91" i="28"/>
  <c r="R91" i="28"/>
  <c r="V91" i="28"/>
  <c r="Z91" i="28"/>
  <c r="AD91" i="28"/>
  <c r="AH91" i="28"/>
  <c r="G91" i="28"/>
  <c r="K91" i="28"/>
  <c r="O91" i="28"/>
  <c r="S91" i="28"/>
  <c r="W91" i="28"/>
  <c r="AA91" i="28"/>
  <c r="AE91" i="28"/>
  <c r="AI91" i="28"/>
  <c r="H91" i="28"/>
  <c r="L91" i="28"/>
  <c r="P91" i="28"/>
  <c r="T91" i="28"/>
  <c r="X91" i="28"/>
  <c r="AB91" i="28"/>
  <c r="AF91" i="28"/>
  <c r="M91" i="28"/>
  <c r="AC91" i="28"/>
  <c r="Q91" i="28"/>
  <c r="AG91" i="28"/>
  <c r="U91" i="28"/>
  <c r="I91" i="28"/>
  <c r="Y91" i="28"/>
  <c r="C91" i="28"/>
  <c r="D91" i="28"/>
  <c r="E91" i="28"/>
  <c r="B91" i="28"/>
  <c r="AJ91" i="28"/>
  <c r="A92" i="28"/>
  <c r="H92" i="28" l="1"/>
  <c r="L92" i="28"/>
  <c r="P92" i="28"/>
  <c r="T92" i="28"/>
  <c r="X92" i="28"/>
  <c r="AB92" i="28"/>
  <c r="AF92" i="28"/>
  <c r="I92" i="28"/>
  <c r="M92" i="28"/>
  <c r="Q92" i="28"/>
  <c r="U92" i="28"/>
  <c r="Y92" i="28"/>
  <c r="AC92" i="28"/>
  <c r="AG92" i="28"/>
  <c r="F92" i="28"/>
  <c r="J92" i="28"/>
  <c r="N92" i="28"/>
  <c r="R92" i="28"/>
  <c r="V92" i="28"/>
  <c r="Z92" i="28"/>
  <c r="AD92" i="28"/>
  <c r="AH92" i="28"/>
  <c r="O92" i="28"/>
  <c r="AE92" i="28"/>
  <c r="S92" i="28"/>
  <c r="AI92" i="28"/>
  <c r="G92" i="28"/>
  <c r="W92" i="28"/>
  <c r="AA92" i="28"/>
  <c r="K92" i="28"/>
  <c r="D92" i="28"/>
  <c r="E92" i="28"/>
  <c r="C92" i="28"/>
  <c r="AJ92" i="28"/>
  <c r="B92" i="28"/>
  <c r="A93" i="28"/>
  <c r="F93" i="28" l="1"/>
  <c r="J93" i="28"/>
  <c r="N93" i="28"/>
  <c r="R93" i="28"/>
  <c r="V93" i="28"/>
  <c r="Z93" i="28"/>
  <c r="AD93" i="28"/>
  <c r="AH93" i="28"/>
  <c r="G93" i="28"/>
  <c r="K93" i="28"/>
  <c r="O93" i="28"/>
  <c r="S93" i="28"/>
  <c r="W93" i="28"/>
  <c r="AA93" i="28"/>
  <c r="AE93" i="28"/>
  <c r="AI93" i="28"/>
  <c r="H93" i="28"/>
  <c r="L93" i="28"/>
  <c r="P93" i="28"/>
  <c r="T93" i="28"/>
  <c r="X93" i="28"/>
  <c r="AB93" i="28"/>
  <c r="AF93" i="28"/>
  <c r="Q93" i="28"/>
  <c r="AG93" i="28"/>
  <c r="U93" i="28"/>
  <c r="I93" i="28"/>
  <c r="Y93" i="28"/>
  <c r="M93" i="28"/>
  <c r="AC93" i="28"/>
  <c r="E93" i="28"/>
  <c r="D93" i="28"/>
  <c r="B93" i="28"/>
  <c r="C93" i="28"/>
  <c r="AJ93" i="28"/>
  <c r="A94" i="28"/>
  <c r="H94" i="28" l="1"/>
  <c r="L94" i="28"/>
  <c r="P94" i="28"/>
  <c r="T94" i="28"/>
  <c r="X94" i="28"/>
  <c r="AB94" i="28"/>
  <c r="AF94" i="28"/>
  <c r="I94" i="28"/>
  <c r="M94" i="28"/>
  <c r="Q94" i="28"/>
  <c r="U94" i="28"/>
  <c r="Y94" i="28"/>
  <c r="AC94" i="28"/>
  <c r="AG94" i="28"/>
  <c r="F94" i="28"/>
  <c r="J94" i="28"/>
  <c r="N94" i="28"/>
  <c r="R94" i="28"/>
  <c r="V94" i="28"/>
  <c r="Z94" i="28"/>
  <c r="AD94" i="28"/>
  <c r="AH94" i="28"/>
  <c r="S94" i="28"/>
  <c r="AI94" i="28"/>
  <c r="G94" i="28"/>
  <c r="W94" i="28"/>
  <c r="K94" i="28"/>
  <c r="AA94" i="28"/>
  <c r="AE94" i="28"/>
  <c r="O94" i="28"/>
  <c r="B94" i="28"/>
  <c r="C94" i="28"/>
  <c r="D94" i="28"/>
  <c r="E94" i="28"/>
  <c r="A95" i="28"/>
  <c r="AJ94" i="28"/>
  <c r="F95" i="28" l="1"/>
  <c r="J95" i="28"/>
  <c r="N95" i="28"/>
  <c r="R95" i="28"/>
  <c r="V95" i="28"/>
  <c r="Z95" i="28"/>
  <c r="AD95" i="28"/>
  <c r="AH95" i="28"/>
  <c r="G95" i="28"/>
  <c r="K95" i="28"/>
  <c r="O95" i="28"/>
  <c r="S95" i="28"/>
  <c r="W95" i="28"/>
  <c r="AA95" i="28"/>
  <c r="AE95" i="28"/>
  <c r="AI95" i="28"/>
  <c r="H95" i="28"/>
  <c r="L95" i="28"/>
  <c r="P95" i="28"/>
  <c r="T95" i="28"/>
  <c r="X95" i="28"/>
  <c r="AB95" i="28"/>
  <c r="AF95" i="28"/>
  <c r="U95" i="28"/>
  <c r="I95" i="28"/>
  <c r="Y95" i="28"/>
  <c r="M95" i="28"/>
  <c r="AC95" i="28"/>
  <c r="Q95" i="28"/>
  <c r="AG95" i="28"/>
  <c r="C95" i="28"/>
  <c r="D95" i="28"/>
  <c r="E95" i="28"/>
  <c r="AJ95" i="28"/>
  <c r="A96" i="28"/>
  <c r="B95" i="28"/>
  <c r="H96" i="28" l="1"/>
  <c r="L96" i="28"/>
  <c r="P96" i="28"/>
  <c r="T96" i="28"/>
  <c r="X96" i="28"/>
  <c r="AB96" i="28"/>
  <c r="AF96" i="28"/>
  <c r="I96" i="28"/>
  <c r="M96" i="28"/>
  <c r="Q96" i="28"/>
  <c r="U96" i="28"/>
  <c r="Y96" i="28"/>
  <c r="AC96" i="28"/>
  <c r="AG96" i="28"/>
  <c r="F96" i="28"/>
  <c r="J96" i="28"/>
  <c r="N96" i="28"/>
  <c r="R96" i="28"/>
  <c r="V96" i="28"/>
  <c r="Z96" i="28"/>
  <c r="AD96" i="28"/>
  <c r="AH96" i="28"/>
  <c r="G96" i="28"/>
  <c r="W96" i="28"/>
  <c r="K96" i="28"/>
  <c r="AA96" i="28"/>
  <c r="O96" i="28"/>
  <c r="AE96" i="28"/>
  <c r="AI96" i="28"/>
  <c r="S96" i="28"/>
  <c r="D96" i="28"/>
  <c r="E96" i="28"/>
  <c r="AJ96" i="28"/>
  <c r="B96" i="28"/>
  <c r="A97" i="28"/>
  <c r="C96" i="28"/>
  <c r="F97" i="28" l="1"/>
  <c r="J97" i="28"/>
  <c r="N97" i="28"/>
  <c r="R97" i="28"/>
  <c r="V97" i="28"/>
  <c r="Z97" i="28"/>
  <c r="AD97" i="28"/>
  <c r="AH97" i="28"/>
  <c r="G97" i="28"/>
  <c r="K97" i="28"/>
  <c r="O97" i="28"/>
  <c r="S97" i="28"/>
  <c r="W97" i="28"/>
  <c r="AA97" i="28"/>
  <c r="AE97" i="28"/>
  <c r="AI97" i="28"/>
  <c r="H97" i="28"/>
  <c r="L97" i="28"/>
  <c r="P97" i="28"/>
  <c r="T97" i="28"/>
  <c r="X97" i="28"/>
  <c r="AB97" i="28"/>
  <c r="AF97" i="28"/>
  <c r="I97" i="28"/>
  <c r="Y97" i="28"/>
  <c r="M97" i="28"/>
  <c r="AC97" i="28"/>
  <c r="Q97" i="28"/>
  <c r="AG97" i="28"/>
  <c r="U97" i="28"/>
  <c r="E97" i="28"/>
  <c r="AJ97" i="28"/>
  <c r="B97" i="28"/>
  <c r="C97" i="28"/>
  <c r="D97" i="28"/>
  <c r="A98" i="28"/>
  <c r="H98" i="28" l="1"/>
  <c r="L98" i="28"/>
  <c r="P98" i="28"/>
  <c r="T98" i="28"/>
  <c r="X98" i="28"/>
  <c r="AB98" i="28"/>
  <c r="AF98" i="28"/>
  <c r="I98" i="28"/>
  <c r="M98" i="28"/>
  <c r="Q98" i="28"/>
  <c r="U98" i="28"/>
  <c r="Y98" i="28"/>
  <c r="AC98" i="28"/>
  <c r="AG98" i="28"/>
  <c r="F98" i="28"/>
  <c r="J98" i="28"/>
  <c r="N98" i="28"/>
  <c r="R98" i="28"/>
  <c r="V98" i="28"/>
  <c r="Z98" i="28"/>
  <c r="AD98" i="28"/>
  <c r="AH98" i="28"/>
  <c r="K98" i="28"/>
  <c r="AA98" i="28"/>
  <c r="O98" i="28"/>
  <c r="AE98" i="28"/>
  <c r="S98" i="28"/>
  <c r="AI98" i="28"/>
  <c r="G98" i="28"/>
  <c r="W98" i="28"/>
  <c r="B98" i="28"/>
  <c r="C98" i="28"/>
  <c r="D98" i="28"/>
  <c r="AJ98" i="28"/>
  <c r="A99" i="28"/>
  <c r="E98" i="28"/>
  <c r="F99" i="28" l="1"/>
  <c r="J99" i="28"/>
  <c r="N99" i="28"/>
  <c r="R99" i="28"/>
  <c r="V99" i="28"/>
  <c r="Z99" i="28"/>
  <c r="AD99" i="28"/>
  <c r="AH99" i="28"/>
  <c r="G99" i="28"/>
  <c r="K99" i="28"/>
  <c r="O99" i="28"/>
  <c r="S99" i="28"/>
  <c r="W99" i="28"/>
  <c r="AA99" i="28"/>
  <c r="AE99" i="28"/>
  <c r="AI99" i="28"/>
  <c r="H99" i="28"/>
  <c r="L99" i="28"/>
  <c r="P99" i="28"/>
  <c r="T99" i="28"/>
  <c r="X99" i="28"/>
  <c r="AB99" i="28"/>
  <c r="AF99" i="28"/>
  <c r="M99" i="28"/>
  <c r="AC99" i="28"/>
  <c r="Q99" i="28"/>
  <c r="AG99" i="28"/>
  <c r="U99" i="28"/>
  <c r="I99" i="28"/>
  <c r="Y99" i="28"/>
  <c r="C99" i="28"/>
  <c r="D99" i="28"/>
  <c r="E99" i="28"/>
  <c r="B99" i="28"/>
  <c r="AJ99" i="28"/>
  <c r="A100" i="28"/>
  <c r="H100" i="28" l="1"/>
  <c r="L100" i="28"/>
  <c r="P100" i="28"/>
  <c r="T100" i="28"/>
  <c r="X100" i="28"/>
  <c r="AB100" i="28"/>
  <c r="AF100" i="28"/>
  <c r="I100" i="28"/>
  <c r="M100" i="28"/>
  <c r="Q100" i="28"/>
  <c r="U100" i="28"/>
  <c r="Y100" i="28"/>
  <c r="AC100" i="28"/>
  <c r="AG100" i="28"/>
  <c r="F100" i="28"/>
  <c r="J100" i="28"/>
  <c r="N100" i="28"/>
  <c r="R100" i="28"/>
  <c r="V100" i="28"/>
  <c r="Z100" i="28"/>
  <c r="AD100" i="28"/>
  <c r="AH100" i="28"/>
  <c r="O100" i="28"/>
  <c r="AE100" i="28"/>
  <c r="S100" i="28"/>
  <c r="AI100" i="28"/>
  <c r="G100" i="28"/>
  <c r="W100" i="28"/>
  <c r="K100" i="28"/>
  <c r="AA100" i="28"/>
  <c r="D100" i="28"/>
  <c r="E100" i="28"/>
  <c r="C100" i="28"/>
  <c r="AJ100" i="28"/>
  <c r="B100" i="28"/>
  <c r="A101" i="28"/>
  <c r="F101" i="28" l="1"/>
  <c r="J101" i="28"/>
  <c r="N101" i="28"/>
  <c r="R101" i="28"/>
  <c r="V101" i="28"/>
  <c r="Z101" i="28"/>
  <c r="AD101" i="28"/>
  <c r="AH101" i="28"/>
  <c r="G101" i="28"/>
  <c r="K101" i="28"/>
  <c r="O101" i="28"/>
  <c r="S101" i="28"/>
  <c r="W101" i="28"/>
  <c r="AA101" i="28"/>
  <c r="AE101" i="28"/>
  <c r="AI101" i="28"/>
  <c r="H101" i="28"/>
  <c r="L101" i="28"/>
  <c r="P101" i="28"/>
  <c r="T101" i="28"/>
  <c r="X101" i="28"/>
  <c r="AB101" i="28"/>
  <c r="AF101" i="28"/>
  <c r="Q101" i="28"/>
  <c r="AG101" i="28"/>
  <c r="U101" i="28"/>
  <c r="I101" i="28"/>
  <c r="Y101" i="28"/>
  <c r="M101" i="28"/>
  <c r="AC101" i="28"/>
  <c r="E101" i="28"/>
  <c r="D101" i="28"/>
  <c r="B101" i="28"/>
  <c r="C101" i="28"/>
  <c r="AJ101" i="28"/>
  <c r="A102" i="28"/>
  <c r="H102" i="28" l="1"/>
  <c r="L102" i="28"/>
  <c r="P102" i="28"/>
  <c r="T102" i="28"/>
  <c r="X102" i="28"/>
  <c r="AB102" i="28"/>
  <c r="AF102" i="28"/>
  <c r="I102" i="28"/>
  <c r="M102" i="28"/>
  <c r="Q102" i="28"/>
  <c r="U102" i="28"/>
  <c r="Y102" i="28"/>
  <c r="AC102" i="28"/>
  <c r="AG102" i="28"/>
  <c r="F102" i="28"/>
  <c r="J102" i="28"/>
  <c r="N102" i="28"/>
  <c r="R102" i="28"/>
  <c r="V102" i="28"/>
  <c r="Z102" i="28"/>
  <c r="AD102" i="28"/>
  <c r="AH102" i="28"/>
  <c r="S102" i="28"/>
  <c r="AI102" i="28"/>
  <c r="G102" i="28"/>
  <c r="W102" i="28"/>
  <c r="K102" i="28"/>
  <c r="AA102" i="28"/>
  <c r="O102" i="28"/>
  <c r="AE102" i="28"/>
  <c r="B102" i="28"/>
  <c r="C102" i="28"/>
  <c r="D102" i="28"/>
  <c r="E102" i="28"/>
  <c r="AJ102" i="28"/>
  <c r="A103" i="28"/>
  <c r="F103" i="28" l="1"/>
  <c r="J103" i="28"/>
  <c r="N103" i="28"/>
  <c r="R103" i="28"/>
  <c r="V103" i="28"/>
  <c r="Z103" i="28"/>
  <c r="AD103" i="28"/>
  <c r="AH103" i="28"/>
  <c r="G103" i="28"/>
  <c r="K103" i="28"/>
  <c r="O103" i="28"/>
  <c r="S103" i="28"/>
  <c r="W103" i="28"/>
  <c r="AA103" i="28"/>
  <c r="AE103" i="28"/>
  <c r="AI103" i="28"/>
  <c r="H103" i="28"/>
  <c r="L103" i="28"/>
  <c r="P103" i="28"/>
  <c r="T103" i="28"/>
  <c r="X103" i="28"/>
  <c r="AB103" i="28"/>
  <c r="AF103" i="28"/>
  <c r="U103" i="28"/>
  <c r="I103" i="28"/>
  <c r="Y103" i="28"/>
  <c r="M103" i="28"/>
  <c r="AC103" i="28"/>
  <c r="Q103" i="28"/>
  <c r="AG103" i="28"/>
  <c r="C103" i="28"/>
  <c r="D103" i="28"/>
  <c r="E103" i="28"/>
  <c r="AJ103" i="28"/>
  <c r="B103" i="28"/>
  <c r="A104" i="28"/>
  <c r="H104" i="28" l="1"/>
  <c r="L104" i="28"/>
  <c r="P104" i="28"/>
  <c r="T104" i="28"/>
  <c r="X104" i="28"/>
  <c r="AB104" i="28"/>
  <c r="AF104" i="28"/>
  <c r="I104" i="28"/>
  <c r="M104" i="28"/>
  <c r="Q104" i="28"/>
  <c r="U104" i="28"/>
  <c r="Y104" i="28"/>
  <c r="AC104" i="28"/>
  <c r="AG104" i="28"/>
  <c r="F104" i="28"/>
  <c r="J104" i="28"/>
  <c r="N104" i="28"/>
  <c r="R104" i="28"/>
  <c r="V104" i="28"/>
  <c r="Z104" i="28"/>
  <c r="AD104" i="28"/>
  <c r="AH104" i="28"/>
  <c r="G104" i="28"/>
  <c r="W104" i="28"/>
  <c r="K104" i="28"/>
  <c r="AA104" i="28"/>
  <c r="O104" i="28"/>
  <c r="AE104" i="28"/>
  <c r="S104" i="28"/>
  <c r="AI104" i="28"/>
  <c r="D104" i="28"/>
  <c r="E104" i="28"/>
  <c r="AJ104" i="28"/>
  <c r="B104" i="28"/>
  <c r="C104" i="28"/>
  <c r="A105" i="28"/>
  <c r="F105" i="28" l="1"/>
  <c r="J105" i="28"/>
  <c r="N105" i="28"/>
  <c r="R105" i="28"/>
  <c r="V105" i="28"/>
  <c r="Z105" i="28"/>
  <c r="AD105" i="28"/>
  <c r="AH105" i="28"/>
  <c r="G105" i="28"/>
  <c r="K105" i="28"/>
  <c r="O105" i="28"/>
  <c r="S105" i="28"/>
  <c r="W105" i="28"/>
  <c r="AA105" i="28"/>
  <c r="AE105" i="28"/>
  <c r="AI105" i="28"/>
  <c r="H105" i="28"/>
  <c r="L105" i="28"/>
  <c r="P105" i="28"/>
  <c r="T105" i="28"/>
  <c r="X105" i="28"/>
  <c r="AB105" i="28"/>
  <c r="AF105" i="28"/>
  <c r="I105" i="28"/>
  <c r="Y105" i="28"/>
  <c r="M105" i="28"/>
  <c r="AC105" i="28"/>
  <c r="Q105" i="28"/>
  <c r="AG105" i="28"/>
  <c r="U105" i="28"/>
  <c r="E105" i="28"/>
  <c r="AJ105" i="28"/>
  <c r="B105" i="28"/>
  <c r="D105" i="28"/>
  <c r="A106" i="28"/>
  <c r="C105" i="28"/>
  <c r="H106" i="28" l="1"/>
  <c r="L106" i="28"/>
  <c r="P106" i="28"/>
  <c r="T106" i="28"/>
  <c r="X106" i="28"/>
  <c r="AB106" i="28"/>
  <c r="AF106" i="28"/>
  <c r="I106" i="28"/>
  <c r="M106" i="28"/>
  <c r="Q106" i="28"/>
  <c r="U106" i="28"/>
  <c r="Y106" i="28"/>
  <c r="AC106" i="28"/>
  <c r="AG106" i="28"/>
  <c r="F106" i="28"/>
  <c r="J106" i="28"/>
  <c r="N106" i="28"/>
  <c r="R106" i="28"/>
  <c r="V106" i="28"/>
  <c r="Z106" i="28"/>
  <c r="AD106" i="28"/>
  <c r="AH106" i="28"/>
  <c r="K106" i="28"/>
  <c r="AA106" i="28"/>
  <c r="O106" i="28"/>
  <c r="AE106" i="28"/>
  <c r="S106" i="28"/>
  <c r="AI106" i="28"/>
  <c r="G106" i="28"/>
  <c r="W106" i="28"/>
  <c r="B106" i="28"/>
  <c r="C106" i="28"/>
  <c r="D106" i="28"/>
  <c r="E106" i="28"/>
  <c r="AJ106" i="28"/>
  <c r="A107" i="28"/>
  <c r="F107" i="28" l="1"/>
  <c r="J107" i="28"/>
  <c r="N107" i="28"/>
  <c r="R107" i="28"/>
  <c r="V107" i="28"/>
  <c r="Z107" i="28"/>
  <c r="AD107" i="28"/>
  <c r="AH107" i="28"/>
  <c r="G107" i="28"/>
  <c r="K107" i="28"/>
  <c r="O107" i="28"/>
  <c r="S107" i="28"/>
  <c r="W107" i="28"/>
  <c r="AA107" i="28"/>
  <c r="AE107" i="28"/>
  <c r="AI107" i="28"/>
  <c r="H107" i="28"/>
  <c r="L107" i="28"/>
  <c r="P107" i="28"/>
  <c r="T107" i="28"/>
  <c r="X107" i="28"/>
  <c r="AB107" i="28"/>
  <c r="AF107" i="28"/>
  <c r="M107" i="28"/>
  <c r="AC107" i="28"/>
  <c r="Q107" i="28"/>
  <c r="AG107" i="28"/>
  <c r="U107" i="28"/>
  <c r="Y107" i="28"/>
  <c r="I107" i="28"/>
  <c r="C107" i="28"/>
  <c r="D107" i="28"/>
  <c r="E107" i="28"/>
  <c r="B107" i="28"/>
  <c r="A108" i="28"/>
  <c r="AJ107" i="28"/>
  <c r="H108" i="28" l="1"/>
  <c r="I108" i="28"/>
  <c r="M108" i="28"/>
  <c r="Q108" i="28"/>
  <c r="U108" i="28"/>
  <c r="Y108" i="28"/>
  <c r="AC108" i="28"/>
  <c r="AG108" i="28"/>
  <c r="F108" i="28"/>
  <c r="J108" i="28"/>
  <c r="N108" i="28"/>
  <c r="R108" i="28"/>
  <c r="V108" i="28"/>
  <c r="Z108" i="28"/>
  <c r="AD108" i="28"/>
  <c r="AH108" i="28"/>
  <c r="L108" i="28"/>
  <c r="T108" i="28"/>
  <c r="AB108" i="28"/>
  <c r="O108" i="28"/>
  <c r="W108" i="28"/>
  <c r="AE108" i="28"/>
  <c r="G108" i="28"/>
  <c r="P108" i="28"/>
  <c r="X108" i="28"/>
  <c r="AF108" i="28"/>
  <c r="AI108" i="28"/>
  <c r="K108" i="28"/>
  <c r="S108" i="28"/>
  <c r="AA108" i="28"/>
  <c r="D108" i="28"/>
  <c r="E108" i="28"/>
  <c r="B108" i="28"/>
  <c r="AJ108" i="28"/>
  <c r="C108" i="28"/>
  <c r="A109" i="28"/>
  <c r="G109" i="28" l="1"/>
  <c r="K109" i="28"/>
  <c r="O109" i="28"/>
  <c r="S109" i="28"/>
  <c r="W109" i="28"/>
  <c r="AA109" i="28"/>
  <c r="AE109" i="28"/>
  <c r="AI109" i="28"/>
  <c r="H109" i="28"/>
  <c r="L109" i="28"/>
  <c r="P109" i="28"/>
  <c r="T109" i="28"/>
  <c r="X109" i="28"/>
  <c r="AB109" i="28"/>
  <c r="AF109" i="28"/>
  <c r="F109" i="28"/>
  <c r="N109" i="28"/>
  <c r="V109" i="28"/>
  <c r="AD109" i="28"/>
  <c r="I109" i="28"/>
  <c r="Q109" i="28"/>
  <c r="Y109" i="28"/>
  <c r="AG109" i="28"/>
  <c r="J109" i="28"/>
  <c r="R109" i="28"/>
  <c r="Z109" i="28"/>
  <c r="AH109" i="28"/>
  <c r="M109" i="28"/>
  <c r="U109" i="28"/>
  <c r="AC109" i="28"/>
  <c r="C109" i="28"/>
  <c r="D109" i="28"/>
  <c r="E109" i="28"/>
  <c r="B109" i="28"/>
  <c r="AJ109" i="28"/>
  <c r="A110" i="28"/>
  <c r="I110" i="28" l="1"/>
  <c r="M110" i="28"/>
  <c r="Q110" i="28"/>
  <c r="U110" i="28"/>
  <c r="Y110" i="28"/>
  <c r="AC110" i="28"/>
  <c r="AG110" i="28"/>
  <c r="F110" i="28"/>
  <c r="J110" i="28"/>
  <c r="N110" i="28"/>
  <c r="R110" i="28"/>
  <c r="V110" i="28"/>
  <c r="Z110" i="28"/>
  <c r="AD110" i="28"/>
  <c r="AH110" i="28"/>
  <c r="H110" i="28"/>
  <c r="P110" i="28"/>
  <c r="X110" i="28"/>
  <c r="AF110" i="28"/>
  <c r="K110" i="28"/>
  <c r="S110" i="28"/>
  <c r="AA110" i="28"/>
  <c r="AI110" i="28"/>
  <c r="L110" i="28"/>
  <c r="T110" i="28"/>
  <c r="AB110" i="28"/>
  <c r="G110" i="28"/>
  <c r="O110" i="28"/>
  <c r="W110" i="28"/>
  <c r="AE110" i="28"/>
  <c r="D110" i="28"/>
  <c r="E110" i="28"/>
  <c r="C110" i="28"/>
  <c r="AJ110" i="28"/>
  <c r="B110" i="28"/>
  <c r="A111" i="28"/>
  <c r="G111" i="28" l="1"/>
  <c r="K111" i="28"/>
  <c r="O111" i="28"/>
  <c r="S111" i="28"/>
  <c r="W111" i="28"/>
  <c r="AA111" i="28"/>
  <c r="H111" i="28"/>
  <c r="L111" i="28"/>
  <c r="P111" i="28"/>
  <c r="T111" i="28"/>
  <c r="X111" i="28"/>
  <c r="AB111" i="28"/>
  <c r="AF111" i="28"/>
  <c r="J111" i="28"/>
  <c r="R111" i="28"/>
  <c r="Z111" i="28"/>
  <c r="AG111" i="28"/>
  <c r="M111" i="28"/>
  <c r="U111" i="28"/>
  <c r="AC111" i="28"/>
  <c r="AH111" i="28"/>
  <c r="F111" i="28"/>
  <c r="N111" i="28"/>
  <c r="V111" i="28"/>
  <c r="AD111" i="28"/>
  <c r="AI111" i="28"/>
  <c r="I111" i="28"/>
  <c r="Q111" i="28"/>
  <c r="Y111" i="28"/>
  <c r="AE111" i="28"/>
  <c r="E111" i="28"/>
  <c r="D111" i="28"/>
  <c r="B111" i="28"/>
  <c r="AJ111" i="28"/>
  <c r="A112" i="28"/>
  <c r="C111" i="28"/>
  <c r="F112" i="28" l="1"/>
  <c r="H112" i="28"/>
  <c r="L112" i="28"/>
  <c r="P112" i="28"/>
  <c r="T112" i="28"/>
  <c r="X112" i="28"/>
  <c r="AB112" i="28"/>
  <c r="AF112" i="28"/>
  <c r="I112" i="28"/>
  <c r="M112" i="28"/>
  <c r="Q112" i="28"/>
  <c r="U112" i="28"/>
  <c r="Y112" i="28"/>
  <c r="AC112" i="28"/>
  <c r="AG112" i="28"/>
  <c r="J112" i="28"/>
  <c r="N112" i="28"/>
  <c r="R112" i="28"/>
  <c r="V112" i="28"/>
  <c r="Z112" i="28"/>
  <c r="AD112" i="28"/>
  <c r="AH112" i="28"/>
  <c r="G112" i="28"/>
  <c r="W112" i="28"/>
  <c r="K112" i="28"/>
  <c r="AA112" i="28"/>
  <c r="O112" i="28"/>
  <c r="AE112" i="28"/>
  <c r="AI112" i="28"/>
  <c r="S112" i="28"/>
  <c r="B112" i="28"/>
  <c r="C112" i="28"/>
  <c r="D112" i="28"/>
  <c r="E112" i="28"/>
  <c r="AJ112" i="28"/>
  <c r="A113" i="28"/>
  <c r="F113" i="28" l="1"/>
  <c r="J113" i="28"/>
  <c r="N113" i="28"/>
  <c r="R113" i="28"/>
  <c r="V113" i="28"/>
  <c r="Z113" i="28"/>
  <c r="AD113" i="28"/>
  <c r="AH113" i="28"/>
  <c r="G113" i="28"/>
  <c r="K113" i="28"/>
  <c r="O113" i="28"/>
  <c r="S113" i="28"/>
  <c r="W113" i="28"/>
  <c r="AA113" i="28"/>
  <c r="AE113" i="28"/>
  <c r="AI113" i="28"/>
  <c r="H113" i="28"/>
  <c r="L113" i="28"/>
  <c r="P113" i="28"/>
  <c r="T113" i="28"/>
  <c r="X113" i="28"/>
  <c r="AB113" i="28"/>
  <c r="AF113" i="28"/>
  <c r="I113" i="28"/>
  <c r="Y113" i="28"/>
  <c r="M113" i="28"/>
  <c r="AC113" i="28"/>
  <c r="Q113" i="28"/>
  <c r="AG113" i="28"/>
  <c r="U113" i="28"/>
  <c r="C113" i="28"/>
  <c r="D113" i="28"/>
  <c r="E113" i="28"/>
  <c r="AJ113" i="28"/>
  <c r="B113" i="28"/>
  <c r="A114" i="28"/>
  <c r="H114" i="28" l="1"/>
  <c r="L114" i="28"/>
  <c r="P114" i="28"/>
  <c r="T114" i="28"/>
  <c r="X114" i="28"/>
  <c r="AB114" i="28"/>
  <c r="AF114" i="28"/>
  <c r="I114" i="28"/>
  <c r="M114" i="28"/>
  <c r="Q114" i="28"/>
  <c r="U114" i="28"/>
  <c r="Y114" i="28"/>
  <c r="AC114" i="28"/>
  <c r="AG114" i="28"/>
  <c r="F114" i="28"/>
  <c r="J114" i="28"/>
  <c r="N114" i="28"/>
  <c r="R114" i="28"/>
  <c r="V114" i="28"/>
  <c r="Z114" i="28"/>
  <c r="AD114" i="28"/>
  <c r="AH114" i="28"/>
  <c r="K114" i="28"/>
  <c r="AA114" i="28"/>
  <c r="O114" i="28"/>
  <c r="AE114" i="28"/>
  <c r="S114" i="28"/>
  <c r="AI114" i="28"/>
  <c r="G114" i="28"/>
  <c r="W114" i="28"/>
  <c r="D114" i="28"/>
  <c r="E114" i="28"/>
  <c r="AJ114" i="28"/>
  <c r="A115" i="28"/>
  <c r="B114" i="28"/>
  <c r="C114" i="28"/>
  <c r="F115" i="28" l="1"/>
  <c r="J115" i="28"/>
  <c r="N115" i="28"/>
  <c r="R115" i="28"/>
  <c r="V115" i="28"/>
  <c r="Z115" i="28"/>
  <c r="AD115" i="28"/>
  <c r="AH115" i="28"/>
  <c r="G115" i="28"/>
  <c r="K115" i="28"/>
  <c r="O115" i="28"/>
  <c r="S115" i="28"/>
  <c r="W115" i="28"/>
  <c r="AA115" i="28"/>
  <c r="AE115" i="28"/>
  <c r="AI115" i="28"/>
  <c r="H115" i="28"/>
  <c r="L115" i="28"/>
  <c r="P115" i="28"/>
  <c r="T115" i="28"/>
  <c r="X115" i="28"/>
  <c r="AB115" i="28"/>
  <c r="AF115" i="28"/>
  <c r="M115" i="28"/>
  <c r="AC115" i="28"/>
  <c r="Q115" i="28"/>
  <c r="AG115" i="28"/>
  <c r="U115" i="28"/>
  <c r="I115" i="28"/>
  <c r="Y115" i="28"/>
  <c r="E115" i="28"/>
  <c r="AJ115" i="28"/>
  <c r="B115" i="28"/>
  <c r="D115" i="28"/>
  <c r="A116" i="28"/>
  <c r="C115" i="28"/>
  <c r="H116" i="28" l="1"/>
  <c r="L116" i="28"/>
  <c r="P116" i="28"/>
  <c r="T116" i="28"/>
  <c r="X116" i="28"/>
  <c r="AB116" i="28"/>
  <c r="AF116" i="28"/>
  <c r="I116" i="28"/>
  <c r="M116" i="28"/>
  <c r="Q116" i="28"/>
  <c r="U116" i="28"/>
  <c r="Y116" i="28"/>
  <c r="AC116" i="28"/>
  <c r="AG116" i="28"/>
  <c r="F116" i="28"/>
  <c r="J116" i="28"/>
  <c r="N116" i="28"/>
  <c r="R116" i="28"/>
  <c r="V116" i="28"/>
  <c r="Z116" i="28"/>
  <c r="AD116" i="28"/>
  <c r="AH116" i="28"/>
  <c r="O116" i="28"/>
  <c r="AE116" i="28"/>
  <c r="S116" i="28"/>
  <c r="AI116" i="28"/>
  <c r="G116" i="28"/>
  <c r="W116" i="28"/>
  <c r="K116" i="28"/>
  <c r="AA116" i="28"/>
  <c r="B116" i="28"/>
  <c r="C116" i="28"/>
  <c r="D116" i="28"/>
  <c r="AJ116" i="28"/>
  <c r="A117" i="28"/>
  <c r="E116" i="28"/>
  <c r="F117" i="28" l="1"/>
  <c r="J117" i="28"/>
  <c r="N117" i="28"/>
  <c r="R117" i="28"/>
  <c r="V117" i="28"/>
  <c r="Z117" i="28"/>
  <c r="AD117" i="28"/>
  <c r="AH117" i="28"/>
  <c r="G117" i="28"/>
  <c r="K117" i="28"/>
  <c r="O117" i="28"/>
  <c r="S117" i="28"/>
  <c r="W117" i="28"/>
  <c r="AA117" i="28"/>
  <c r="AE117" i="28"/>
  <c r="AI117" i="28"/>
  <c r="H117" i="28"/>
  <c r="L117" i="28"/>
  <c r="P117" i="28"/>
  <c r="T117" i="28"/>
  <c r="X117" i="28"/>
  <c r="AB117" i="28"/>
  <c r="AF117" i="28"/>
  <c r="Q117" i="28"/>
  <c r="AG117" i="28"/>
  <c r="U117" i="28"/>
  <c r="I117" i="28"/>
  <c r="Y117" i="28"/>
  <c r="M117" i="28"/>
  <c r="AC117" i="28"/>
  <c r="C117" i="28"/>
  <c r="D117" i="28"/>
  <c r="E117" i="28"/>
  <c r="B117" i="28"/>
  <c r="AJ117" i="28"/>
  <c r="A118" i="28"/>
  <c r="H118" i="28" l="1"/>
  <c r="L118" i="28"/>
  <c r="P118" i="28"/>
  <c r="T118" i="28"/>
  <c r="X118" i="28"/>
  <c r="AB118" i="28"/>
  <c r="AF118" i="28"/>
  <c r="I118" i="28"/>
  <c r="M118" i="28"/>
  <c r="Q118" i="28"/>
  <c r="U118" i="28"/>
  <c r="Y118" i="28"/>
  <c r="AC118" i="28"/>
  <c r="AG118" i="28"/>
  <c r="F118" i="28"/>
  <c r="J118" i="28"/>
  <c r="N118" i="28"/>
  <c r="R118" i="28"/>
  <c r="V118" i="28"/>
  <c r="Z118" i="28"/>
  <c r="AD118" i="28"/>
  <c r="AH118" i="28"/>
  <c r="S118" i="28"/>
  <c r="AI118" i="28"/>
  <c r="G118" i="28"/>
  <c r="W118" i="28"/>
  <c r="K118" i="28"/>
  <c r="AA118" i="28"/>
  <c r="O118" i="28"/>
  <c r="AE118" i="28"/>
  <c r="D118" i="28"/>
  <c r="E118" i="28"/>
  <c r="C118" i="28"/>
  <c r="AJ118" i="28"/>
  <c r="B118" i="28"/>
  <c r="A119" i="28"/>
  <c r="F119" i="28" l="1"/>
  <c r="J119" i="28"/>
  <c r="N119" i="28"/>
  <c r="R119" i="28"/>
  <c r="V119" i="28"/>
  <c r="Z119" i="28"/>
  <c r="AD119" i="28"/>
  <c r="AH119" i="28"/>
  <c r="G119" i="28"/>
  <c r="K119" i="28"/>
  <c r="O119" i="28"/>
  <c r="S119" i="28"/>
  <c r="W119" i="28"/>
  <c r="AA119" i="28"/>
  <c r="AE119" i="28"/>
  <c r="AI119" i="28"/>
  <c r="H119" i="28"/>
  <c r="L119" i="28"/>
  <c r="P119" i="28"/>
  <c r="T119" i="28"/>
  <c r="X119" i="28"/>
  <c r="AB119" i="28"/>
  <c r="AF119" i="28"/>
  <c r="U119" i="28"/>
  <c r="I119" i="28"/>
  <c r="Y119" i="28"/>
  <c r="M119" i="28"/>
  <c r="AC119" i="28"/>
  <c r="Q119" i="28"/>
  <c r="AG119" i="28"/>
  <c r="E119" i="28"/>
  <c r="D119" i="28"/>
  <c r="C119" i="28"/>
  <c r="AJ119" i="28"/>
  <c r="A120" i="28"/>
  <c r="B119" i="28"/>
  <c r="H120" i="28" l="1"/>
  <c r="L120" i="28"/>
  <c r="P120" i="28"/>
  <c r="T120" i="28"/>
  <c r="X120" i="28"/>
  <c r="AB120" i="28"/>
  <c r="AF120" i="28"/>
  <c r="I120" i="28"/>
  <c r="M120" i="28"/>
  <c r="Q120" i="28"/>
  <c r="U120" i="28"/>
  <c r="Y120" i="28"/>
  <c r="AC120" i="28"/>
  <c r="AG120" i="28"/>
  <c r="F120" i="28"/>
  <c r="J120" i="28"/>
  <c r="N120" i="28"/>
  <c r="R120" i="28"/>
  <c r="V120" i="28"/>
  <c r="Z120" i="28"/>
  <c r="AD120" i="28"/>
  <c r="AH120" i="28"/>
  <c r="G120" i="28"/>
  <c r="W120" i="28"/>
  <c r="K120" i="28"/>
  <c r="AA120" i="28"/>
  <c r="O120" i="28"/>
  <c r="AE120" i="28"/>
  <c r="S120" i="28"/>
  <c r="AI120" i="28"/>
  <c r="B120" i="28"/>
  <c r="C120" i="28"/>
  <c r="D120" i="28"/>
  <c r="E120" i="28"/>
  <c r="AJ120" i="28"/>
  <c r="A121" i="28"/>
  <c r="F121" i="28" l="1"/>
  <c r="J121" i="28"/>
  <c r="N121" i="28"/>
  <c r="R121" i="28"/>
  <c r="V121" i="28"/>
  <c r="Z121" i="28"/>
  <c r="AD121" i="28"/>
  <c r="AH121" i="28"/>
  <c r="G121" i="28"/>
  <c r="K121" i="28"/>
  <c r="O121" i="28"/>
  <c r="S121" i="28"/>
  <c r="W121" i="28"/>
  <c r="AA121" i="28"/>
  <c r="AE121" i="28"/>
  <c r="AI121" i="28"/>
  <c r="H121" i="28"/>
  <c r="L121" i="28"/>
  <c r="P121" i="28"/>
  <c r="T121" i="28"/>
  <c r="X121" i="28"/>
  <c r="AB121" i="28"/>
  <c r="AF121" i="28"/>
  <c r="I121" i="28"/>
  <c r="Y121" i="28"/>
  <c r="M121" i="28"/>
  <c r="AC121" i="28"/>
  <c r="Q121" i="28"/>
  <c r="AG121" i="28"/>
  <c r="U121" i="28"/>
  <c r="C121" i="28"/>
  <c r="D121" i="28"/>
  <c r="E121" i="28"/>
  <c r="A122" i="28"/>
  <c r="AJ121" i="28"/>
  <c r="B121" i="28"/>
  <c r="H122" i="28" l="1"/>
  <c r="L122" i="28"/>
  <c r="P122" i="28"/>
  <c r="T122" i="28"/>
  <c r="X122" i="28"/>
  <c r="AB122" i="28"/>
  <c r="AF122" i="28"/>
  <c r="I122" i="28"/>
  <c r="M122" i="28"/>
  <c r="Q122" i="28"/>
  <c r="U122" i="28"/>
  <c r="Y122" i="28"/>
  <c r="AC122" i="28"/>
  <c r="AG122" i="28"/>
  <c r="F122" i="28"/>
  <c r="J122" i="28"/>
  <c r="N122" i="28"/>
  <c r="R122" i="28"/>
  <c r="V122" i="28"/>
  <c r="Z122" i="28"/>
  <c r="AD122" i="28"/>
  <c r="AH122" i="28"/>
  <c r="K122" i="28"/>
  <c r="AA122" i="28"/>
  <c r="O122" i="28"/>
  <c r="AE122" i="28"/>
  <c r="S122" i="28"/>
  <c r="AI122" i="28"/>
  <c r="G122" i="28"/>
  <c r="W122" i="28"/>
  <c r="D122" i="28"/>
  <c r="E122" i="28"/>
  <c r="AJ122" i="28"/>
  <c r="B122" i="28"/>
  <c r="C122" i="28"/>
  <c r="A123" i="28"/>
  <c r="F123" i="28" l="1"/>
  <c r="J123" i="28"/>
  <c r="N123" i="28"/>
  <c r="R123" i="28"/>
  <c r="V123" i="28"/>
  <c r="Z123" i="28"/>
  <c r="AD123" i="28"/>
  <c r="AH123" i="28"/>
  <c r="G123" i="28"/>
  <c r="K123" i="28"/>
  <c r="O123" i="28"/>
  <c r="S123" i="28"/>
  <c r="W123" i="28"/>
  <c r="AA123" i="28"/>
  <c r="AE123" i="28"/>
  <c r="AI123" i="28"/>
  <c r="H123" i="28"/>
  <c r="L123" i="28"/>
  <c r="P123" i="28"/>
  <c r="T123" i="28"/>
  <c r="X123" i="28"/>
  <c r="AB123" i="28"/>
  <c r="AF123" i="28"/>
  <c r="M123" i="28"/>
  <c r="AC123" i="28"/>
  <c r="Q123" i="28"/>
  <c r="AG123" i="28"/>
  <c r="U123" i="28"/>
  <c r="Y123" i="28"/>
  <c r="I123" i="28"/>
  <c r="E123" i="28"/>
  <c r="AJ123" i="28"/>
  <c r="B123" i="28"/>
  <c r="C123" i="28"/>
  <c r="D123" i="28"/>
  <c r="A124" i="28"/>
  <c r="H124" i="28" l="1"/>
  <c r="L124" i="28"/>
  <c r="P124" i="28"/>
  <c r="T124" i="28"/>
  <c r="X124" i="28"/>
  <c r="AB124" i="28"/>
  <c r="AF124" i="28"/>
  <c r="I124" i="28"/>
  <c r="M124" i="28"/>
  <c r="Q124" i="28"/>
  <c r="U124" i="28"/>
  <c r="Y124" i="28"/>
  <c r="AC124" i="28"/>
  <c r="AG124" i="28"/>
  <c r="F124" i="28"/>
  <c r="J124" i="28"/>
  <c r="N124" i="28"/>
  <c r="R124" i="28"/>
  <c r="V124" i="28"/>
  <c r="Z124" i="28"/>
  <c r="AD124" i="28"/>
  <c r="AH124" i="28"/>
  <c r="O124" i="28"/>
  <c r="AE124" i="28"/>
  <c r="S124" i="28"/>
  <c r="AI124" i="28"/>
  <c r="G124" i="28"/>
  <c r="W124" i="28"/>
  <c r="K124" i="28"/>
  <c r="AA124" i="28"/>
  <c r="B124" i="28"/>
  <c r="C124" i="28"/>
  <c r="D124" i="28"/>
  <c r="E124" i="28"/>
  <c r="A125" i="28"/>
  <c r="AJ124" i="28"/>
  <c r="F125" i="28" l="1"/>
  <c r="J125" i="28"/>
  <c r="N125" i="28"/>
  <c r="R125" i="28"/>
  <c r="V125" i="28"/>
  <c r="Z125" i="28"/>
  <c r="AD125" i="28"/>
  <c r="AH125" i="28"/>
  <c r="G125" i="28"/>
  <c r="K125" i="28"/>
  <c r="O125" i="28"/>
  <c r="S125" i="28"/>
  <c r="W125" i="28"/>
  <c r="AA125" i="28"/>
  <c r="AE125" i="28"/>
  <c r="AI125" i="28"/>
  <c r="H125" i="28"/>
  <c r="L125" i="28"/>
  <c r="P125" i="28"/>
  <c r="T125" i="28"/>
  <c r="X125" i="28"/>
  <c r="AB125" i="28"/>
  <c r="AF125" i="28"/>
  <c r="Q125" i="28"/>
  <c r="AG125" i="28"/>
  <c r="U125" i="28"/>
  <c r="I125" i="28"/>
  <c r="Y125" i="28"/>
  <c r="AC125" i="28"/>
  <c r="M125" i="28"/>
  <c r="C125" i="28"/>
  <c r="D125" i="28"/>
  <c r="E125" i="28"/>
  <c r="B125" i="28"/>
  <c r="AJ125" i="28"/>
  <c r="A126" i="28"/>
  <c r="H126" i="28" l="1"/>
  <c r="L126" i="28"/>
  <c r="P126" i="28"/>
  <c r="T126" i="28"/>
  <c r="X126" i="28"/>
  <c r="AB126" i="28"/>
  <c r="AF126" i="28"/>
  <c r="I126" i="28"/>
  <c r="M126" i="28"/>
  <c r="Q126" i="28"/>
  <c r="U126" i="28"/>
  <c r="Y126" i="28"/>
  <c r="AC126" i="28"/>
  <c r="AG126" i="28"/>
  <c r="F126" i="28"/>
  <c r="J126" i="28"/>
  <c r="N126" i="28"/>
  <c r="R126" i="28"/>
  <c r="V126" i="28"/>
  <c r="Z126" i="28"/>
  <c r="AD126" i="28"/>
  <c r="AH126" i="28"/>
  <c r="S126" i="28"/>
  <c r="AI126" i="28"/>
  <c r="G126" i="28"/>
  <c r="W126" i="28"/>
  <c r="K126" i="28"/>
  <c r="AA126" i="28"/>
  <c r="O126" i="28"/>
  <c r="AE126" i="28"/>
  <c r="D126" i="28"/>
  <c r="E126" i="28"/>
  <c r="C126" i="28"/>
  <c r="A127" i="28"/>
  <c r="AJ126" i="28"/>
  <c r="B126" i="28"/>
  <c r="F127" i="28" l="1"/>
  <c r="J127" i="28"/>
  <c r="N127" i="28"/>
  <c r="R127" i="28"/>
  <c r="V127" i="28"/>
  <c r="Z127" i="28"/>
  <c r="AD127" i="28"/>
  <c r="AH127" i="28"/>
  <c r="G127" i="28"/>
  <c r="K127" i="28"/>
  <c r="O127" i="28"/>
  <c r="S127" i="28"/>
  <c r="W127" i="28"/>
  <c r="AA127" i="28"/>
  <c r="AE127" i="28"/>
  <c r="AI127" i="28"/>
  <c r="H127" i="28"/>
  <c r="L127" i="28"/>
  <c r="P127" i="28"/>
  <c r="T127" i="28"/>
  <c r="X127" i="28"/>
  <c r="AB127" i="28"/>
  <c r="AF127" i="28"/>
  <c r="U127" i="28"/>
  <c r="I127" i="28"/>
  <c r="Y127" i="28"/>
  <c r="M127" i="28"/>
  <c r="AC127" i="28"/>
  <c r="AG127" i="28"/>
  <c r="Q127" i="28"/>
  <c r="E127" i="28"/>
  <c r="D127" i="28"/>
  <c r="C127" i="28"/>
  <c r="AJ127" i="28"/>
  <c r="A128" i="28"/>
  <c r="B127" i="28"/>
  <c r="H128" i="28" l="1"/>
  <c r="L128" i="28"/>
  <c r="P128" i="28"/>
  <c r="T128" i="28"/>
  <c r="X128" i="28"/>
  <c r="AB128" i="28"/>
  <c r="AF128" i="28"/>
  <c r="I128" i="28"/>
  <c r="M128" i="28"/>
  <c r="Q128" i="28"/>
  <c r="U128" i="28"/>
  <c r="Y128" i="28"/>
  <c r="AC128" i="28"/>
  <c r="AG128" i="28"/>
  <c r="F128" i="28"/>
  <c r="J128" i="28"/>
  <c r="N128" i="28"/>
  <c r="R128" i="28"/>
  <c r="V128" i="28"/>
  <c r="Z128" i="28"/>
  <c r="AD128" i="28"/>
  <c r="AH128" i="28"/>
  <c r="G128" i="28"/>
  <c r="W128" i="28"/>
  <c r="K128" i="28"/>
  <c r="AA128" i="28"/>
  <c r="O128" i="28"/>
  <c r="AE128" i="28"/>
  <c r="S128" i="28"/>
  <c r="AI128" i="28"/>
  <c r="B128" i="28"/>
  <c r="C128" i="28"/>
  <c r="D128" i="28"/>
  <c r="E128" i="28"/>
  <c r="AJ128" i="28"/>
  <c r="A129" i="28"/>
  <c r="F129" i="28" l="1"/>
  <c r="J129" i="28"/>
  <c r="N129" i="28"/>
  <c r="R129" i="28"/>
  <c r="V129" i="28"/>
  <c r="Z129" i="28"/>
  <c r="AD129" i="28"/>
  <c r="AH129" i="28"/>
  <c r="G129" i="28"/>
  <c r="K129" i="28"/>
  <c r="O129" i="28"/>
  <c r="S129" i="28"/>
  <c r="W129" i="28"/>
  <c r="AA129" i="28"/>
  <c r="AE129" i="28"/>
  <c r="AI129" i="28"/>
  <c r="H129" i="28"/>
  <c r="L129" i="28"/>
  <c r="P129" i="28"/>
  <c r="T129" i="28"/>
  <c r="X129" i="28"/>
  <c r="AB129" i="28"/>
  <c r="AF129" i="28"/>
  <c r="I129" i="28"/>
  <c r="Y129" i="28"/>
  <c r="M129" i="28"/>
  <c r="AC129" i="28"/>
  <c r="Q129" i="28"/>
  <c r="AG129" i="28"/>
  <c r="U129" i="28"/>
  <c r="C129" i="28"/>
  <c r="D129" i="28"/>
  <c r="E129" i="28"/>
  <c r="AJ129" i="28"/>
  <c r="B129" i="28"/>
  <c r="A130" i="28"/>
  <c r="H130" i="28" l="1"/>
  <c r="L130" i="28"/>
  <c r="P130" i="28"/>
  <c r="T130" i="28"/>
  <c r="X130" i="28"/>
  <c r="AB130" i="28"/>
  <c r="AF130" i="28"/>
  <c r="I130" i="28"/>
  <c r="M130" i="28"/>
  <c r="Q130" i="28"/>
  <c r="U130" i="28"/>
  <c r="Y130" i="28"/>
  <c r="AC130" i="28"/>
  <c r="AG130" i="28"/>
  <c r="F130" i="28"/>
  <c r="J130" i="28"/>
  <c r="N130" i="28"/>
  <c r="R130" i="28"/>
  <c r="V130" i="28"/>
  <c r="Z130" i="28"/>
  <c r="AD130" i="28"/>
  <c r="AH130" i="28"/>
  <c r="K130" i="28"/>
  <c r="AA130" i="28"/>
  <c r="O130" i="28"/>
  <c r="AE130" i="28"/>
  <c r="S130" i="28"/>
  <c r="AI130" i="28"/>
  <c r="G130" i="28"/>
  <c r="W130" i="28"/>
  <c r="D130" i="28"/>
  <c r="E130" i="28"/>
  <c r="AJ130" i="28"/>
  <c r="B130" i="28"/>
  <c r="C130" i="28"/>
  <c r="A131" i="28"/>
  <c r="F131" i="28" l="1"/>
  <c r="J131" i="28"/>
  <c r="N131" i="28"/>
  <c r="R131" i="28"/>
  <c r="V131" i="28"/>
  <c r="Z131" i="28"/>
  <c r="AD131" i="28"/>
  <c r="AH131" i="28"/>
  <c r="G131" i="28"/>
  <c r="K131" i="28"/>
  <c r="O131" i="28"/>
  <c r="S131" i="28"/>
  <c r="W131" i="28"/>
  <c r="AA131" i="28"/>
  <c r="AE131" i="28"/>
  <c r="AI131" i="28"/>
  <c r="H131" i="28"/>
  <c r="L131" i="28"/>
  <c r="P131" i="28"/>
  <c r="T131" i="28"/>
  <c r="X131" i="28"/>
  <c r="AB131" i="28"/>
  <c r="AF131" i="28"/>
  <c r="M131" i="28"/>
  <c r="AC131" i="28"/>
  <c r="Q131" i="28"/>
  <c r="AG131" i="28"/>
  <c r="U131" i="28"/>
  <c r="I131" i="28"/>
  <c r="Y131" i="28"/>
  <c r="E131" i="28"/>
  <c r="AJ131" i="28"/>
  <c r="C131" i="28"/>
  <c r="D131" i="28"/>
  <c r="A132" i="28"/>
  <c r="B131" i="28"/>
  <c r="H132" i="28" l="1"/>
  <c r="L132" i="28"/>
  <c r="P132" i="28"/>
  <c r="T132" i="28"/>
  <c r="X132" i="28"/>
  <c r="AB132" i="28"/>
  <c r="AF132" i="28"/>
  <c r="I132" i="28"/>
  <c r="M132" i="28"/>
  <c r="Q132" i="28"/>
  <c r="U132" i="28"/>
  <c r="Y132" i="28"/>
  <c r="AC132" i="28"/>
  <c r="AG132" i="28"/>
  <c r="F132" i="28"/>
  <c r="J132" i="28"/>
  <c r="N132" i="28"/>
  <c r="R132" i="28"/>
  <c r="V132" i="28"/>
  <c r="Z132" i="28"/>
  <c r="AD132" i="28"/>
  <c r="AH132" i="28"/>
  <c r="O132" i="28"/>
  <c r="AE132" i="28"/>
  <c r="S132" i="28"/>
  <c r="AI132" i="28"/>
  <c r="G132" i="28"/>
  <c r="W132" i="28"/>
  <c r="K132" i="28"/>
  <c r="AA132" i="28"/>
  <c r="B132" i="28"/>
  <c r="C132" i="28"/>
  <c r="D132" i="28"/>
  <c r="AJ132" i="28"/>
  <c r="E132" i="28"/>
  <c r="A133" i="28"/>
  <c r="F133" i="28" l="1"/>
  <c r="J133" i="28"/>
  <c r="N133" i="28"/>
  <c r="R133" i="28"/>
  <c r="V133" i="28"/>
  <c r="Z133" i="28"/>
  <c r="AD133" i="28"/>
  <c r="AH133" i="28"/>
  <c r="G133" i="28"/>
  <c r="K133" i="28"/>
  <c r="O133" i="28"/>
  <c r="S133" i="28"/>
  <c r="W133" i="28"/>
  <c r="AA133" i="28"/>
  <c r="AE133" i="28"/>
  <c r="AI133" i="28"/>
  <c r="H133" i="28"/>
  <c r="L133" i="28"/>
  <c r="P133" i="28"/>
  <c r="T133" i="28"/>
  <c r="X133" i="28"/>
  <c r="AB133" i="28"/>
  <c r="AF133" i="28"/>
  <c r="Q133" i="28"/>
  <c r="AG133" i="28"/>
  <c r="U133" i="28"/>
  <c r="I133" i="28"/>
  <c r="Y133" i="28"/>
  <c r="M133" i="28"/>
  <c r="AC133" i="28"/>
  <c r="C133" i="28"/>
  <c r="D133" i="28"/>
  <c r="E133" i="28"/>
  <c r="B133" i="28"/>
  <c r="A134" i="28"/>
  <c r="AJ133" i="28"/>
  <c r="H134" i="28" l="1"/>
  <c r="L134" i="28"/>
  <c r="P134" i="28"/>
  <c r="T134" i="28"/>
  <c r="X134" i="28"/>
  <c r="AB134" i="28"/>
  <c r="AF134" i="28"/>
  <c r="I134" i="28"/>
  <c r="M134" i="28"/>
  <c r="Q134" i="28"/>
  <c r="U134" i="28"/>
  <c r="Y134" i="28"/>
  <c r="AC134" i="28"/>
  <c r="AG134" i="28"/>
  <c r="F134" i="28"/>
  <c r="J134" i="28"/>
  <c r="N134" i="28"/>
  <c r="R134" i="28"/>
  <c r="V134" i="28"/>
  <c r="Z134" i="28"/>
  <c r="AD134" i="28"/>
  <c r="AH134" i="28"/>
  <c r="S134" i="28"/>
  <c r="AI134" i="28"/>
  <c r="G134" i="28"/>
  <c r="W134" i="28"/>
  <c r="K134" i="28"/>
  <c r="AA134" i="28"/>
  <c r="O134" i="28"/>
  <c r="AE134" i="28"/>
  <c r="D134" i="28"/>
  <c r="E134" i="28"/>
  <c r="C134" i="28"/>
  <c r="AJ134" i="28"/>
  <c r="B134" i="28"/>
  <c r="A135" i="28"/>
  <c r="F135" i="28" l="1"/>
  <c r="J135" i="28"/>
  <c r="N135" i="28"/>
  <c r="R135" i="28"/>
  <c r="V135" i="28"/>
  <c r="Z135" i="28"/>
  <c r="AD135" i="28"/>
  <c r="AH135" i="28"/>
  <c r="G135" i="28"/>
  <c r="K135" i="28"/>
  <c r="O135" i="28"/>
  <c r="S135" i="28"/>
  <c r="W135" i="28"/>
  <c r="AA135" i="28"/>
  <c r="AE135" i="28"/>
  <c r="AI135" i="28"/>
  <c r="H135" i="28"/>
  <c r="L135" i="28"/>
  <c r="P135" i="28"/>
  <c r="T135" i="28"/>
  <c r="X135" i="28"/>
  <c r="AB135" i="28"/>
  <c r="AF135" i="28"/>
  <c r="U135" i="28"/>
  <c r="I135" i="28"/>
  <c r="Y135" i="28"/>
  <c r="M135" i="28"/>
  <c r="AC135" i="28"/>
  <c r="Q135" i="28"/>
  <c r="AG135" i="28"/>
  <c r="E135" i="28"/>
  <c r="D135" i="28"/>
  <c r="B135" i="28"/>
  <c r="C135" i="28"/>
  <c r="AJ135" i="28"/>
  <c r="A136" i="28"/>
  <c r="H136" i="28" l="1"/>
  <c r="L136" i="28"/>
  <c r="P136" i="28"/>
  <c r="T136" i="28"/>
  <c r="X136" i="28"/>
  <c r="AB136" i="28"/>
  <c r="AF136" i="28"/>
  <c r="I136" i="28"/>
  <c r="M136" i="28"/>
  <c r="Q136" i="28"/>
  <c r="U136" i="28"/>
  <c r="Y136" i="28"/>
  <c r="AC136" i="28"/>
  <c r="AG136" i="28"/>
  <c r="F136" i="28"/>
  <c r="J136" i="28"/>
  <c r="N136" i="28"/>
  <c r="R136" i="28"/>
  <c r="V136" i="28"/>
  <c r="Z136" i="28"/>
  <c r="AD136" i="28"/>
  <c r="AH136" i="28"/>
  <c r="G136" i="28"/>
  <c r="W136" i="28"/>
  <c r="K136" i="28"/>
  <c r="AA136" i="28"/>
  <c r="O136" i="28"/>
  <c r="AE136" i="28"/>
  <c r="S136" i="28"/>
  <c r="AI136" i="28"/>
  <c r="B136" i="28"/>
  <c r="C136" i="28"/>
  <c r="D136" i="28"/>
  <c r="E136" i="28"/>
  <c r="AJ136" i="28"/>
  <c r="A137" i="28"/>
  <c r="F137" i="28" l="1"/>
  <c r="J137" i="28"/>
  <c r="N137" i="28"/>
  <c r="R137" i="28"/>
  <c r="V137" i="28"/>
  <c r="Z137" i="28"/>
  <c r="AD137" i="28"/>
  <c r="AH137" i="28"/>
  <c r="G137" i="28"/>
  <c r="K137" i="28"/>
  <c r="O137" i="28"/>
  <c r="S137" i="28"/>
  <c r="W137" i="28"/>
  <c r="AA137" i="28"/>
  <c r="AE137" i="28"/>
  <c r="AI137" i="28"/>
  <c r="H137" i="28"/>
  <c r="L137" i="28"/>
  <c r="P137" i="28"/>
  <c r="T137" i="28"/>
  <c r="X137" i="28"/>
  <c r="AB137" i="28"/>
  <c r="AF137" i="28"/>
  <c r="I137" i="28"/>
  <c r="Y137" i="28"/>
  <c r="M137" i="28"/>
  <c r="AC137" i="28"/>
  <c r="Q137" i="28"/>
  <c r="AG137" i="28"/>
  <c r="U137" i="28"/>
  <c r="C137" i="28"/>
  <c r="D137" i="28"/>
  <c r="E137" i="28"/>
  <c r="AJ137" i="28"/>
  <c r="A138" i="28"/>
  <c r="B137" i="28"/>
  <c r="H138" i="28" l="1"/>
  <c r="L138" i="28"/>
  <c r="P138" i="28"/>
  <c r="T138" i="28"/>
  <c r="X138" i="28"/>
  <c r="AB138" i="28"/>
  <c r="AF138" i="28"/>
  <c r="I138" i="28"/>
  <c r="M138" i="28"/>
  <c r="Q138" i="28"/>
  <c r="U138" i="28"/>
  <c r="Y138" i="28"/>
  <c r="AC138" i="28"/>
  <c r="AG138" i="28"/>
  <c r="F138" i="28"/>
  <c r="J138" i="28"/>
  <c r="N138" i="28"/>
  <c r="R138" i="28"/>
  <c r="V138" i="28"/>
  <c r="Z138" i="28"/>
  <c r="AD138" i="28"/>
  <c r="AH138" i="28"/>
  <c r="K138" i="28"/>
  <c r="AA138" i="28"/>
  <c r="O138" i="28"/>
  <c r="AE138" i="28"/>
  <c r="S138" i="28"/>
  <c r="AI138" i="28"/>
  <c r="W138" i="28"/>
  <c r="G138" i="28"/>
  <c r="D138" i="28"/>
  <c r="E138" i="28"/>
  <c r="B138" i="28"/>
  <c r="A139" i="28"/>
  <c r="AJ138" i="28"/>
  <c r="C138" i="28"/>
  <c r="F139" i="28" l="1"/>
  <c r="J139" i="28"/>
  <c r="N139" i="28"/>
  <c r="R139" i="28"/>
  <c r="V139" i="28"/>
  <c r="Z139" i="28"/>
  <c r="AD139" i="28"/>
  <c r="AH139" i="28"/>
  <c r="G139" i="28"/>
  <c r="K139" i="28"/>
  <c r="O139" i="28"/>
  <c r="S139" i="28"/>
  <c r="W139" i="28"/>
  <c r="AA139" i="28"/>
  <c r="AE139" i="28"/>
  <c r="AI139" i="28"/>
  <c r="H139" i="28"/>
  <c r="L139" i="28"/>
  <c r="P139" i="28"/>
  <c r="T139" i="28"/>
  <c r="X139" i="28"/>
  <c r="AB139" i="28"/>
  <c r="AF139" i="28"/>
  <c r="M139" i="28"/>
  <c r="AC139" i="28"/>
  <c r="Q139" i="28"/>
  <c r="AG139" i="28"/>
  <c r="U139" i="28"/>
  <c r="I139" i="28"/>
  <c r="Y139" i="28"/>
  <c r="E139" i="28"/>
  <c r="AJ139" i="28"/>
  <c r="C139" i="28"/>
  <c r="D139" i="28"/>
  <c r="A140" i="28"/>
  <c r="B139" i="28"/>
  <c r="H140" i="28" l="1"/>
  <c r="L140" i="28"/>
  <c r="P140" i="28"/>
  <c r="T140" i="28"/>
  <c r="X140" i="28"/>
  <c r="AB140" i="28"/>
  <c r="AF140" i="28"/>
  <c r="I140" i="28"/>
  <c r="M140" i="28"/>
  <c r="Q140" i="28"/>
  <c r="U140" i="28"/>
  <c r="Y140" i="28"/>
  <c r="AC140" i="28"/>
  <c r="AG140" i="28"/>
  <c r="F140" i="28"/>
  <c r="J140" i="28"/>
  <c r="N140" i="28"/>
  <c r="R140" i="28"/>
  <c r="V140" i="28"/>
  <c r="Z140" i="28"/>
  <c r="AD140" i="28"/>
  <c r="AH140" i="28"/>
  <c r="O140" i="28"/>
  <c r="AE140" i="28"/>
  <c r="S140" i="28"/>
  <c r="AI140" i="28"/>
  <c r="G140" i="28"/>
  <c r="W140" i="28"/>
  <c r="AA140" i="28"/>
  <c r="K140" i="28"/>
  <c r="B140" i="28"/>
  <c r="C140" i="28"/>
  <c r="D140" i="28"/>
  <c r="E140" i="28"/>
  <c r="AJ140" i="28"/>
  <c r="A141" i="28"/>
  <c r="F141" i="28" l="1"/>
  <c r="J141" i="28"/>
  <c r="N141" i="28"/>
  <c r="R141" i="28"/>
  <c r="V141" i="28"/>
  <c r="Z141" i="28"/>
  <c r="AD141" i="28"/>
  <c r="AH141" i="28"/>
  <c r="G141" i="28"/>
  <c r="K141" i="28"/>
  <c r="O141" i="28"/>
  <c r="S141" i="28"/>
  <c r="W141" i="28"/>
  <c r="AA141" i="28"/>
  <c r="AE141" i="28"/>
  <c r="AI141" i="28"/>
  <c r="H141" i="28"/>
  <c r="L141" i="28"/>
  <c r="P141" i="28"/>
  <c r="T141" i="28"/>
  <c r="X141" i="28"/>
  <c r="AB141" i="28"/>
  <c r="AF141" i="28"/>
  <c r="Q141" i="28"/>
  <c r="AG141" i="28"/>
  <c r="U141" i="28"/>
  <c r="I141" i="28"/>
  <c r="Y141" i="28"/>
  <c r="M141" i="28"/>
  <c r="AC141" i="28"/>
  <c r="C141" i="28"/>
  <c r="D141" i="28"/>
  <c r="AJ141" i="28"/>
  <c r="E141" i="28"/>
  <c r="B141" i="28"/>
  <c r="A142" i="28"/>
  <c r="H142" i="28" l="1"/>
  <c r="L142" i="28"/>
  <c r="P142" i="28"/>
  <c r="T142" i="28"/>
  <c r="X142" i="28"/>
  <c r="AB142" i="28"/>
  <c r="AF142" i="28"/>
  <c r="I142" i="28"/>
  <c r="M142" i="28"/>
  <c r="Q142" i="28"/>
  <c r="U142" i="28"/>
  <c r="Y142" i="28"/>
  <c r="AC142" i="28"/>
  <c r="AG142" i="28"/>
  <c r="F142" i="28"/>
  <c r="J142" i="28"/>
  <c r="N142" i="28"/>
  <c r="R142" i="28"/>
  <c r="V142" i="28"/>
  <c r="Z142" i="28"/>
  <c r="AD142" i="28"/>
  <c r="AH142" i="28"/>
  <c r="S142" i="28"/>
  <c r="AI142" i="28"/>
  <c r="G142" i="28"/>
  <c r="W142" i="28"/>
  <c r="K142" i="28"/>
  <c r="AA142" i="28"/>
  <c r="AE142" i="28"/>
  <c r="O142" i="28"/>
  <c r="D142" i="28"/>
  <c r="B142" i="28"/>
  <c r="AJ142" i="28"/>
  <c r="C142" i="28"/>
  <c r="A143" i="28"/>
  <c r="E142" i="28"/>
  <c r="F143" i="28" l="1"/>
  <c r="J143" i="28"/>
  <c r="N143" i="28"/>
  <c r="R143" i="28"/>
  <c r="V143" i="28"/>
  <c r="Z143" i="28"/>
  <c r="AD143" i="28"/>
  <c r="AH143" i="28"/>
  <c r="G143" i="28"/>
  <c r="K143" i="28"/>
  <c r="O143" i="28"/>
  <c r="S143" i="28"/>
  <c r="W143" i="28"/>
  <c r="AA143" i="28"/>
  <c r="AE143" i="28"/>
  <c r="AI143" i="28"/>
  <c r="H143" i="28"/>
  <c r="L143" i="28"/>
  <c r="P143" i="28"/>
  <c r="T143" i="28"/>
  <c r="X143" i="28"/>
  <c r="AB143" i="28"/>
  <c r="AF143" i="28"/>
  <c r="U143" i="28"/>
  <c r="I143" i="28"/>
  <c r="Y143" i="28"/>
  <c r="M143" i="28"/>
  <c r="AC143" i="28"/>
  <c r="Q143" i="28"/>
  <c r="AG143" i="28"/>
  <c r="E143" i="28"/>
  <c r="AJ143" i="28"/>
  <c r="B143" i="28"/>
  <c r="C143" i="28"/>
  <c r="D143" i="28"/>
  <c r="A144" i="28"/>
  <c r="H144" i="28" l="1"/>
  <c r="L144" i="28"/>
  <c r="P144" i="28"/>
  <c r="T144" i="28"/>
  <c r="X144" i="28"/>
  <c r="AB144" i="28"/>
  <c r="AF144" i="28"/>
  <c r="I144" i="28"/>
  <c r="M144" i="28"/>
  <c r="Q144" i="28"/>
  <c r="U144" i="28"/>
  <c r="Y144" i="28"/>
  <c r="AC144" i="28"/>
  <c r="AG144" i="28"/>
  <c r="F144" i="28"/>
  <c r="J144" i="28"/>
  <c r="N144" i="28"/>
  <c r="R144" i="28"/>
  <c r="V144" i="28"/>
  <c r="Z144" i="28"/>
  <c r="AD144" i="28"/>
  <c r="AH144" i="28"/>
  <c r="G144" i="28"/>
  <c r="W144" i="28"/>
  <c r="K144" i="28"/>
  <c r="AA144" i="28"/>
  <c r="O144" i="28"/>
  <c r="AE144" i="28"/>
  <c r="AI144" i="28"/>
  <c r="S144" i="28"/>
  <c r="D144" i="28"/>
  <c r="E144" i="28"/>
  <c r="C144" i="28"/>
  <c r="AJ144" i="28"/>
  <c r="B144" i="28"/>
  <c r="A145" i="28"/>
  <c r="F145" i="28" l="1"/>
  <c r="G145" i="28"/>
  <c r="H145" i="28"/>
  <c r="I145" i="28"/>
  <c r="M145" i="28"/>
  <c r="Q145" i="28"/>
  <c r="U145" i="28"/>
  <c r="Y145" i="28"/>
  <c r="AC145" i="28"/>
  <c r="AG145" i="28"/>
  <c r="J145" i="28"/>
  <c r="N145" i="28"/>
  <c r="R145" i="28"/>
  <c r="V145" i="28"/>
  <c r="Z145" i="28"/>
  <c r="AD145" i="28"/>
  <c r="AH145" i="28"/>
  <c r="K145" i="28"/>
  <c r="O145" i="28"/>
  <c r="S145" i="28"/>
  <c r="W145" i="28"/>
  <c r="AA145" i="28"/>
  <c r="AE145" i="28"/>
  <c r="AI145" i="28"/>
  <c r="X145" i="28"/>
  <c r="T145" i="28"/>
  <c r="L145" i="28"/>
  <c r="AB145" i="28"/>
  <c r="P145" i="28"/>
  <c r="AF145" i="28"/>
  <c r="E145" i="28"/>
  <c r="D145" i="28"/>
  <c r="B145" i="28"/>
  <c r="C145" i="28"/>
  <c r="AJ145" i="28"/>
  <c r="A146" i="28"/>
  <c r="G146" i="28" l="1"/>
  <c r="K146" i="28"/>
  <c r="O146" i="28"/>
  <c r="S146" i="28"/>
  <c r="W146" i="28"/>
  <c r="AA146" i="28"/>
  <c r="AE146" i="28"/>
  <c r="AI146" i="28"/>
  <c r="H146" i="28"/>
  <c r="L146" i="28"/>
  <c r="P146" i="28"/>
  <c r="T146" i="28"/>
  <c r="X146" i="28"/>
  <c r="AB146" i="28"/>
  <c r="AF146" i="28"/>
  <c r="I146" i="28"/>
  <c r="M146" i="28"/>
  <c r="Q146" i="28"/>
  <c r="U146" i="28"/>
  <c r="Y146" i="28"/>
  <c r="AC146" i="28"/>
  <c r="AG146" i="28"/>
  <c r="J146" i="28"/>
  <c r="Z146" i="28"/>
  <c r="V146" i="28"/>
  <c r="N146" i="28"/>
  <c r="AD146" i="28"/>
  <c r="F146" i="28"/>
  <c r="R146" i="28"/>
  <c r="AH146" i="28"/>
  <c r="B146" i="28"/>
  <c r="C146" i="28"/>
  <c r="D146" i="28"/>
  <c r="E146" i="28"/>
  <c r="A147" i="28"/>
  <c r="AJ146" i="28"/>
  <c r="I147" i="28" l="1"/>
  <c r="M147" i="28"/>
  <c r="Q147" i="28"/>
  <c r="U147" i="28"/>
  <c r="Y147" i="28"/>
  <c r="AC147" i="28"/>
  <c r="AG147" i="28"/>
  <c r="F147" i="28"/>
  <c r="J147" i="28"/>
  <c r="N147" i="28"/>
  <c r="R147" i="28"/>
  <c r="V147" i="28"/>
  <c r="Z147" i="28"/>
  <c r="AD147" i="28"/>
  <c r="AH147" i="28"/>
  <c r="G147" i="28"/>
  <c r="K147" i="28"/>
  <c r="O147" i="28"/>
  <c r="S147" i="28"/>
  <c r="W147" i="28"/>
  <c r="AA147" i="28"/>
  <c r="AE147" i="28"/>
  <c r="AI147" i="28"/>
  <c r="L147" i="28"/>
  <c r="AB147" i="28"/>
  <c r="X147" i="28"/>
  <c r="P147" i="28"/>
  <c r="AF147" i="28"/>
  <c r="T147" i="28"/>
  <c r="H147" i="28"/>
  <c r="C147" i="28"/>
  <c r="D147" i="28"/>
  <c r="E147" i="28"/>
  <c r="AJ147" i="28"/>
  <c r="B147" i="28"/>
  <c r="A148" i="28"/>
  <c r="G148" i="28" l="1"/>
  <c r="K148" i="28"/>
  <c r="O148" i="28"/>
  <c r="S148" i="28"/>
  <c r="W148" i="28"/>
  <c r="AA148" i="28"/>
  <c r="AE148" i="28"/>
  <c r="AI148" i="28"/>
  <c r="H148" i="28"/>
  <c r="L148" i="28"/>
  <c r="P148" i="28"/>
  <c r="T148" i="28"/>
  <c r="X148" i="28"/>
  <c r="AB148" i="28"/>
  <c r="AF148" i="28"/>
  <c r="I148" i="28"/>
  <c r="M148" i="28"/>
  <c r="Q148" i="28"/>
  <c r="U148" i="28"/>
  <c r="Y148" i="28"/>
  <c r="AC148" i="28"/>
  <c r="AG148" i="28"/>
  <c r="N148" i="28"/>
  <c r="AD148" i="28"/>
  <c r="Z148" i="28"/>
  <c r="R148" i="28"/>
  <c r="AH148" i="28"/>
  <c r="F148" i="28"/>
  <c r="V148" i="28"/>
  <c r="J148" i="28"/>
  <c r="D148" i="28"/>
  <c r="E148" i="28"/>
  <c r="AJ148" i="28"/>
  <c r="B148" i="28"/>
  <c r="C148" i="28"/>
  <c r="A149" i="28"/>
  <c r="I149" i="28" l="1"/>
  <c r="M149" i="28"/>
  <c r="Q149" i="28"/>
  <c r="U149" i="28"/>
  <c r="Y149" i="28"/>
  <c r="AC149" i="28"/>
  <c r="AG149" i="28"/>
  <c r="F149" i="28"/>
  <c r="J149" i="28"/>
  <c r="N149" i="28"/>
  <c r="R149" i="28"/>
  <c r="V149" i="28"/>
  <c r="Z149" i="28"/>
  <c r="AD149" i="28"/>
  <c r="AH149" i="28"/>
  <c r="G149" i="28"/>
  <c r="K149" i="28"/>
  <c r="O149" i="28"/>
  <c r="S149" i="28"/>
  <c r="W149" i="28"/>
  <c r="AA149" i="28"/>
  <c r="AE149" i="28"/>
  <c r="AI149" i="28"/>
  <c r="P149" i="28"/>
  <c r="AF149" i="28"/>
  <c r="T149" i="28"/>
  <c r="L149" i="28"/>
  <c r="H149" i="28"/>
  <c r="X149" i="28"/>
  <c r="AB149" i="28"/>
  <c r="E149" i="28"/>
  <c r="AJ149" i="28"/>
  <c r="B149" i="28"/>
  <c r="C149" i="28"/>
  <c r="D149" i="28"/>
  <c r="A150" i="28"/>
  <c r="G150" i="28" l="1"/>
  <c r="K150" i="28"/>
  <c r="O150" i="28"/>
  <c r="S150" i="28"/>
  <c r="W150" i="28"/>
  <c r="AA150" i="28"/>
  <c r="AE150" i="28"/>
  <c r="AI150" i="28"/>
  <c r="H150" i="28"/>
  <c r="L150" i="28"/>
  <c r="P150" i="28"/>
  <c r="T150" i="28"/>
  <c r="X150" i="28"/>
  <c r="AB150" i="28"/>
  <c r="AF150" i="28"/>
  <c r="I150" i="28"/>
  <c r="M150" i="28"/>
  <c r="Q150" i="28"/>
  <c r="U150" i="28"/>
  <c r="Y150" i="28"/>
  <c r="AC150" i="28"/>
  <c r="AG150" i="28"/>
  <c r="R150" i="28"/>
  <c r="AH150" i="28"/>
  <c r="N150" i="28"/>
  <c r="F150" i="28"/>
  <c r="V150" i="28"/>
  <c r="J150" i="28"/>
  <c r="Z150" i="28"/>
  <c r="AD150" i="28"/>
  <c r="B150" i="28"/>
  <c r="C150" i="28"/>
  <c r="D150" i="28"/>
  <c r="AJ150" i="28"/>
  <c r="A151" i="28"/>
  <c r="E150" i="28"/>
  <c r="I151" i="28" l="1"/>
  <c r="M151" i="28"/>
  <c r="Q151" i="28"/>
  <c r="U151" i="28"/>
  <c r="Y151" i="28"/>
  <c r="AC151" i="28"/>
  <c r="AG151" i="28"/>
  <c r="F151" i="28"/>
  <c r="J151" i="28"/>
  <c r="N151" i="28"/>
  <c r="R151" i="28"/>
  <c r="V151" i="28"/>
  <c r="Z151" i="28"/>
  <c r="AD151" i="28"/>
  <c r="AH151" i="28"/>
  <c r="G151" i="28"/>
  <c r="K151" i="28"/>
  <c r="O151" i="28"/>
  <c r="S151" i="28"/>
  <c r="W151" i="28"/>
  <c r="AA151" i="28"/>
  <c r="AE151" i="28"/>
  <c r="AI151" i="28"/>
  <c r="T151" i="28"/>
  <c r="AF151" i="28"/>
  <c r="H151" i="28"/>
  <c r="X151" i="28"/>
  <c r="P151" i="28"/>
  <c r="L151" i="28"/>
  <c r="AB151" i="28"/>
  <c r="C151" i="28"/>
  <c r="D151" i="28"/>
  <c r="E151" i="28"/>
  <c r="B151" i="28"/>
  <c r="AJ151" i="28"/>
  <c r="A152" i="28"/>
  <c r="G152" i="28" l="1"/>
  <c r="K152" i="28"/>
  <c r="O152" i="28"/>
  <c r="S152" i="28"/>
  <c r="W152" i="28"/>
  <c r="AA152" i="28"/>
  <c r="AE152" i="28"/>
  <c r="AI152" i="28"/>
  <c r="H152" i="28"/>
  <c r="L152" i="28"/>
  <c r="P152" i="28"/>
  <c r="T152" i="28"/>
  <c r="X152" i="28"/>
  <c r="AB152" i="28"/>
  <c r="AF152" i="28"/>
  <c r="I152" i="28"/>
  <c r="M152" i="28"/>
  <c r="Q152" i="28"/>
  <c r="U152" i="28"/>
  <c r="Y152" i="28"/>
  <c r="AC152" i="28"/>
  <c r="AG152" i="28"/>
  <c r="F152" i="28"/>
  <c r="V152" i="28"/>
  <c r="J152" i="28"/>
  <c r="Z152" i="28"/>
  <c r="AH152" i="28"/>
  <c r="N152" i="28"/>
  <c r="AD152" i="28"/>
  <c r="R152" i="28"/>
  <c r="D152" i="28"/>
  <c r="E152" i="28"/>
  <c r="C152" i="28"/>
  <c r="AJ152" i="28"/>
  <c r="B152" i="28"/>
  <c r="A153" i="28"/>
  <c r="I153" i="28" l="1"/>
  <c r="M153" i="28"/>
  <c r="Q153" i="28"/>
  <c r="U153" i="28"/>
  <c r="Y153" i="28"/>
  <c r="AC153" i="28"/>
  <c r="AG153" i="28"/>
  <c r="F153" i="28"/>
  <c r="J153" i="28"/>
  <c r="N153" i="28"/>
  <c r="R153" i="28"/>
  <c r="V153" i="28"/>
  <c r="Z153" i="28"/>
  <c r="AD153" i="28"/>
  <c r="AH153" i="28"/>
  <c r="G153" i="28"/>
  <c r="K153" i="28"/>
  <c r="O153" i="28"/>
  <c r="S153" i="28"/>
  <c r="W153" i="28"/>
  <c r="AA153" i="28"/>
  <c r="AE153" i="28"/>
  <c r="AI153" i="28"/>
  <c r="H153" i="28"/>
  <c r="X153" i="28"/>
  <c r="T153" i="28"/>
  <c r="L153" i="28"/>
  <c r="AB153" i="28"/>
  <c r="P153" i="28"/>
  <c r="AF153" i="28"/>
  <c r="E153" i="28"/>
  <c r="D153" i="28"/>
  <c r="A154" i="28"/>
  <c r="B153" i="28"/>
  <c r="C153" i="28"/>
  <c r="AJ153" i="28"/>
  <c r="G154" i="28" l="1"/>
  <c r="K154" i="28"/>
  <c r="O154" i="28"/>
  <c r="S154" i="28"/>
  <c r="W154" i="28"/>
  <c r="AA154" i="28"/>
  <c r="AE154" i="28"/>
  <c r="AI154" i="28"/>
  <c r="H154" i="28"/>
  <c r="L154" i="28"/>
  <c r="P154" i="28"/>
  <c r="T154" i="28"/>
  <c r="X154" i="28"/>
  <c r="AB154" i="28"/>
  <c r="AF154" i="28"/>
  <c r="I154" i="28"/>
  <c r="M154" i="28"/>
  <c r="Q154" i="28"/>
  <c r="U154" i="28"/>
  <c r="Y154" i="28"/>
  <c r="AC154" i="28"/>
  <c r="AG154" i="28"/>
  <c r="J154" i="28"/>
  <c r="Z154" i="28"/>
  <c r="N154" i="28"/>
  <c r="AD154" i="28"/>
  <c r="V154" i="28"/>
  <c r="R154" i="28"/>
  <c r="AH154" i="28"/>
  <c r="F154" i="28"/>
  <c r="B154" i="28"/>
  <c r="C154" i="28"/>
  <c r="D154" i="28"/>
  <c r="E154" i="28"/>
  <c r="AJ154" i="28"/>
  <c r="A155" i="28"/>
  <c r="I155" i="28" l="1"/>
  <c r="M155" i="28"/>
  <c r="Q155" i="28"/>
  <c r="U155" i="28"/>
  <c r="Y155" i="28"/>
  <c r="AC155" i="28"/>
  <c r="AG155" i="28"/>
  <c r="F155" i="28"/>
  <c r="J155" i="28"/>
  <c r="N155" i="28"/>
  <c r="R155" i="28"/>
  <c r="V155" i="28"/>
  <c r="Z155" i="28"/>
  <c r="AD155" i="28"/>
  <c r="AH155" i="28"/>
  <c r="G155" i="28"/>
  <c r="K155" i="28"/>
  <c r="O155" i="28"/>
  <c r="S155" i="28"/>
  <c r="W155" i="28"/>
  <c r="AA155" i="28"/>
  <c r="AE155" i="28"/>
  <c r="AI155" i="28"/>
  <c r="L155" i="28"/>
  <c r="AB155" i="28"/>
  <c r="H155" i="28"/>
  <c r="P155" i="28"/>
  <c r="AF155" i="28"/>
  <c r="T155" i="28"/>
  <c r="X155" i="28"/>
  <c r="C155" i="28"/>
  <c r="D155" i="28"/>
  <c r="E155" i="28"/>
  <c r="A156" i="28"/>
  <c r="AJ155" i="28"/>
  <c r="B155" i="28"/>
  <c r="G156" i="28" l="1"/>
  <c r="K156" i="28"/>
  <c r="O156" i="28"/>
  <c r="S156" i="28"/>
  <c r="W156" i="28"/>
  <c r="AA156" i="28"/>
  <c r="AE156" i="28"/>
  <c r="AI156" i="28"/>
  <c r="H156" i="28"/>
  <c r="L156" i="28"/>
  <c r="P156" i="28"/>
  <c r="T156" i="28"/>
  <c r="X156" i="28"/>
  <c r="AB156" i="28"/>
  <c r="AF156" i="28"/>
  <c r="I156" i="28"/>
  <c r="M156" i="28"/>
  <c r="Q156" i="28"/>
  <c r="U156" i="28"/>
  <c r="Y156" i="28"/>
  <c r="AC156" i="28"/>
  <c r="AG156" i="28"/>
  <c r="N156" i="28"/>
  <c r="AD156" i="28"/>
  <c r="R156" i="28"/>
  <c r="AH156" i="28"/>
  <c r="J156" i="28"/>
  <c r="F156" i="28"/>
  <c r="V156" i="28"/>
  <c r="Z156" i="28"/>
  <c r="D156" i="28"/>
  <c r="E156" i="28"/>
  <c r="AJ156" i="28"/>
  <c r="B156" i="28"/>
  <c r="C156" i="28"/>
  <c r="A157" i="28"/>
  <c r="I157" i="28" l="1"/>
  <c r="M157" i="28"/>
  <c r="Q157" i="28"/>
  <c r="U157" i="28"/>
  <c r="Y157" i="28"/>
  <c r="AC157" i="28"/>
  <c r="AG157" i="28"/>
  <c r="F157" i="28"/>
  <c r="J157" i="28"/>
  <c r="N157" i="28"/>
  <c r="R157" i="28"/>
  <c r="V157" i="28"/>
  <c r="Z157" i="28"/>
  <c r="AD157" i="28"/>
  <c r="AH157" i="28"/>
  <c r="G157" i="28"/>
  <c r="K157" i="28"/>
  <c r="O157" i="28"/>
  <c r="S157" i="28"/>
  <c r="W157" i="28"/>
  <c r="AA157" i="28"/>
  <c r="AE157" i="28"/>
  <c r="AI157" i="28"/>
  <c r="P157" i="28"/>
  <c r="AF157" i="28"/>
  <c r="L157" i="28"/>
  <c r="T157" i="28"/>
  <c r="AB157" i="28"/>
  <c r="H157" i="28"/>
  <c r="X157" i="28"/>
  <c r="E157" i="28"/>
  <c r="AJ157" i="28"/>
  <c r="B157" i="28"/>
  <c r="C157" i="28"/>
  <c r="D157" i="28"/>
  <c r="A158" i="28"/>
  <c r="G158" i="28" l="1"/>
  <c r="K158" i="28"/>
  <c r="O158" i="28"/>
  <c r="S158" i="28"/>
  <c r="W158" i="28"/>
  <c r="AA158" i="28"/>
  <c r="AE158" i="28"/>
  <c r="AI158" i="28"/>
  <c r="H158" i="28"/>
  <c r="L158" i="28"/>
  <c r="P158" i="28"/>
  <c r="T158" i="28"/>
  <c r="X158" i="28"/>
  <c r="AB158" i="28"/>
  <c r="AF158" i="28"/>
  <c r="I158" i="28"/>
  <c r="M158" i="28"/>
  <c r="Q158" i="28"/>
  <c r="U158" i="28"/>
  <c r="Y158" i="28"/>
  <c r="AC158" i="28"/>
  <c r="AG158" i="28"/>
  <c r="R158" i="28"/>
  <c r="AH158" i="28"/>
  <c r="N158" i="28"/>
  <c r="F158" i="28"/>
  <c r="V158" i="28"/>
  <c r="J158" i="28"/>
  <c r="Z158" i="28"/>
  <c r="AD158" i="28"/>
  <c r="B158" i="28"/>
  <c r="C158" i="28"/>
  <c r="D158" i="28"/>
  <c r="AJ158" i="28"/>
  <c r="A159" i="28"/>
  <c r="E158" i="28"/>
  <c r="I159" i="28" l="1"/>
  <c r="M159" i="28"/>
  <c r="Q159" i="28"/>
  <c r="U159" i="28"/>
  <c r="Y159" i="28"/>
  <c r="AC159" i="28"/>
  <c r="AG159" i="28"/>
  <c r="F159" i="28"/>
  <c r="J159" i="28"/>
  <c r="N159" i="28"/>
  <c r="R159" i="28"/>
  <c r="V159" i="28"/>
  <c r="Z159" i="28"/>
  <c r="AD159" i="28"/>
  <c r="AH159" i="28"/>
  <c r="G159" i="28"/>
  <c r="K159" i="28"/>
  <c r="O159" i="28"/>
  <c r="S159" i="28"/>
  <c r="W159" i="28"/>
  <c r="AA159" i="28"/>
  <c r="AE159" i="28"/>
  <c r="AI159" i="28"/>
  <c r="T159" i="28"/>
  <c r="AF159" i="28"/>
  <c r="H159" i="28"/>
  <c r="X159" i="28"/>
  <c r="P159" i="28"/>
  <c r="L159" i="28"/>
  <c r="AB159" i="28"/>
  <c r="C159" i="28"/>
  <c r="D159" i="28"/>
  <c r="E159" i="28"/>
  <c r="AJ159" i="28"/>
  <c r="B159" i="28"/>
  <c r="A160" i="28"/>
  <c r="G160" i="28" l="1"/>
  <c r="K160" i="28"/>
  <c r="O160" i="28"/>
  <c r="S160" i="28"/>
  <c r="W160" i="28"/>
  <c r="AA160" i="28"/>
  <c r="AE160" i="28"/>
  <c r="AI160" i="28"/>
  <c r="H160" i="28"/>
  <c r="L160" i="28"/>
  <c r="P160" i="28"/>
  <c r="T160" i="28"/>
  <c r="X160" i="28"/>
  <c r="AB160" i="28"/>
  <c r="AF160" i="28"/>
  <c r="I160" i="28"/>
  <c r="M160" i="28"/>
  <c r="Q160" i="28"/>
  <c r="U160" i="28"/>
  <c r="Y160" i="28"/>
  <c r="AC160" i="28"/>
  <c r="AG160" i="28"/>
  <c r="F160" i="28"/>
  <c r="V160" i="28"/>
  <c r="J160" i="28"/>
  <c r="Z160" i="28"/>
  <c r="AH160" i="28"/>
  <c r="N160" i="28"/>
  <c r="AD160" i="28"/>
  <c r="R160" i="28"/>
  <c r="D160" i="28"/>
  <c r="E160" i="28"/>
  <c r="C160" i="28"/>
  <c r="AJ160" i="28"/>
  <c r="B160" i="28"/>
  <c r="A161" i="28"/>
  <c r="I161" i="28" l="1"/>
  <c r="M161" i="28"/>
  <c r="Q161" i="28"/>
  <c r="U161" i="28"/>
  <c r="Y161" i="28"/>
  <c r="AC161" i="28"/>
  <c r="AG161" i="28"/>
  <c r="F161" i="28"/>
  <c r="J161" i="28"/>
  <c r="N161" i="28"/>
  <c r="R161" i="28"/>
  <c r="V161" i="28"/>
  <c r="Z161" i="28"/>
  <c r="AD161" i="28"/>
  <c r="AH161" i="28"/>
  <c r="G161" i="28"/>
  <c r="K161" i="28"/>
  <c r="O161" i="28"/>
  <c r="S161" i="28"/>
  <c r="W161" i="28"/>
  <c r="AA161" i="28"/>
  <c r="AE161" i="28"/>
  <c r="AI161" i="28"/>
  <c r="H161" i="28"/>
  <c r="X161" i="28"/>
  <c r="T161" i="28"/>
  <c r="L161" i="28"/>
  <c r="AB161" i="28"/>
  <c r="P161" i="28"/>
  <c r="AF161" i="28"/>
  <c r="E161" i="28"/>
  <c r="D161" i="28"/>
  <c r="B161" i="28"/>
  <c r="C161" i="28"/>
  <c r="AJ161" i="28"/>
  <c r="A162" i="28"/>
  <c r="G162" i="28" l="1"/>
  <c r="K162" i="28"/>
  <c r="O162" i="28"/>
  <c r="S162" i="28"/>
  <c r="W162" i="28"/>
  <c r="AA162" i="28"/>
  <c r="AE162" i="28"/>
  <c r="AI162" i="28"/>
  <c r="H162" i="28"/>
  <c r="L162" i="28"/>
  <c r="P162" i="28"/>
  <c r="T162" i="28"/>
  <c r="X162" i="28"/>
  <c r="AB162" i="28"/>
  <c r="AF162" i="28"/>
  <c r="I162" i="28"/>
  <c r="M162" i="28"/>
  <c r="Q162" i="28"/>
  <c r="U162" i="28"/>
  <c r="Y162" i="28"/>
  <c r="AC162" i="28"/>
  <c r="AG162" i="28"/>
  <c r="J162" i="28"/>
  <c r="Z162" i="28"/>
  <c r="N162" i="28"/>
  <c r="AD162" i="28"/>
  <c r="V162" i="28"/>
  <c r="R162" i="28"/>
  <c r="AH162" i="28"/>
  <c r="F162" i="28"/>
  <c r="B162" i="28"/>
  <c r="C162" i="28"/>
  <c r="D162" i="28"/>
  <c r="E162" i="28"/>
  <c r="AJ162" i="28"/>
  <c r="A163" i="28"/>
  <c r="I163" i="28" l="1"/>
  <c r="M163" i="28"/>
  <c r="Q163" i="28"/>
  <c r="U163" i="28"/>
  <c r="Y163" i="28"/>
  <c r="AC163" i="28"/>
  <c r="AG163" i="28"/>
  <c r="F163" i="28"/>
  <c r="J163" i="28"/>
  <c r="N163" i="28"/>
  <c r="R163" i="28"/>
  <c r="V163" i="28"/>
  <c r="Z163" i="28"/>
  <c r="AD163" i="28"/>
  <c r="AH163" i="28"/>
  <c r="G163" i="28"/>
  <c r="K163" i="28"/>
  <c r="O163" i="28"/>
  <c r="S163" i="28"/>
  <c r="W163" i="28"/>
  <c r="AA163" i="28"/>
  <c r="AE163" i="28"/>
  <c r="AI163" i="28"/>
  <c r="L163" i="28"/>
  <c r="AB163" i="28"/>
  <c r="H163" i="28"/>
  <c r="P163" i="28"/>
  <c r="AF163" i="28"/>
  <c r="T163" i="28"/>
  <c r="X163" i="28"/>
  <c r="C163" i="28"/>
  <c r="D163" i="28"/>
  <c r="E163" i="28"/>
  <c r="AJ163" i="28"/>
  <c r="B163" i="28"/>
  <c r="A164" i="28"/>
  <c r="G164" i="28" l="1"/>
  <c r="K164" i="28"/>
  <c r="O164" i="28"/>
  <c r="S164" i="28"/>
  <c r="W164" i="28"/>
  <c r="AA164" i="28"/>
  <c r="AE164" i="28"/>
  <c r="AI164" i="28"/>
  <c r="H164" i="28"/>
  <c r="L164" i="28"/>
  <c r="P164" i="28"/>
  <c r="T164" i="28"/>
  <c r="X164" i="28"/>
  <c r="AB164" i="28"/>
  <c r="AF164" i="28"/>
  <c r="I164" i="28"/>
  <c r="M164" i="28"/>
  <c r="Q164" i="28"/>
  <c r="U164" i="28"/>
  <c r="Y164" i="28"/>
  <c r="AC164" i="28"/>
  <c r="AG164" i="28"/>
  <c r="N164" i="28"/>
  <c r="AD164" i="28"/>
  <c r="R164" i="28"/>
  <c r="AH164" i="28"/>
  <c r="J164" i="28"/>
  <c r="F164" i="28"/>
  <c r="V164" i="28"/>
  <c r="Z164" i="28"/>
  <c r="D164" i="28"/>
  <c r="E164" i="28"/>
  <c r="AJ164" i="28"/>
  <c r="B164" i="28"/>
  <c r="C164" i="28"/>
  <c r="A165" i="28"/>
  <c r="I165" i="28" l="1"/>
  <c r="M165" i="28"/>
  <c r="Q165" i="28"/>
  <c r="U165" i="28"/>
  <c r="Y165" i="28"/>
  <c r="AC165" i="28"/>
  <c r="AG165" i="28"/>
  <c r="F165" i="28"/>
  <c r="J165" i="28"/>
  <c r="N165" i="28"/>
  <c r="R165" i="28"/>
  <c r="V165" i="28"/>
  <c r="Z165" i="28"/>
  <c r="AD165" i="28"/>
  <c r="AH165" i="28"/>
  <c r="G165" i="28"/>
  <c r="K165" i="28"/>
  <c r="O165" i="28"/>
  <c r="S165" i="28"/>
  <c r="W165" i="28"/>
  <c r="AA165" i="28"/>
  <c r="AE165" i="28"/>
  <c r="AI165" i="28"/>
  <c r="P165" i="28"/>
  <c r="AF165" i="28"/>
  <c r="L165" i="28"/>
  <c r="T165" i="28"/>
  <c r="AB165" i="28"/>
  <c r="H165" i="28"/>
  <c r="X165" i="28"/>
  <c r="E165" i="28"/>
  <c r="AJ165" i="28"/>
  <c r="B165" i="28"/>
  <c r="C165" i="28"/>
  <c r="D165" i="28"/>
  <c r="A166" i="28"/>
  <c r="G166" i="28" l="1"/>
  <c r="K166" i="28"/>
  <c r="O166" i="28"/>
  <c r="S166" i="28"/>
  <c r="W166" i="28"/>
  <c r="AA166" i="28"/>
  <c r="AE166" i="28"/>
  <c r="AI166" i="28"/>
  <c r="H166" i="28"/>
  <c r="L166" i="28"/>
  <c r="P166" i="28"/>
  <c r="T166" i="28"/>
  <c r="X166" i="28"/>
  <c r="AB166" i="28"/>
  <c r="AF166" i="28"/>
  <c r="I166" i="28"/>
  <c r="M166" i="28"/>
  <c r="Q166" i="28"/>
  <c r="U166" i="28"/>
  <c r="Y166" i="28"/>
  <c r="AC166" i="28"/>
  <c r="AG166" i="28"/>
  <c r="R166" i="28"/>
  <c r="AH166" i="28"/>
  <c r="AD166" i="28"/>
  <c r="F166" i="28"/>
  <c r="V166" i="28"/>
  <c r="J166" i="28"/>
  <c r="Z166" i="28"/>
  <c r="N166" i="28"/>
  <c r="B166" i="28"/>
  <c r="C166" i="28"/>
  <c r="D166" i="28"/>
  <c r="E166" i="28"/>
  <c r="AJ166" i="28"/>
  <c r="A167" i="28"/>
  <c r="I167" i="28" l="1"/>
  <c r="M167" i="28"/>
  <c r="Q167" i="28"/>
  <c r="U167" i="28"/>
  <c r="Y167" i="28"/>
  <c r="AC167" i="28"/>
  <c r="AG167" i="28"/>
  <c r="F167" i="28"/>
  <c r="J167" i="28"/>
  <c r="N167" i="28"/>
  <c r="R167" i="28"/>
  <c r="V167" i="28"/>
  <c r="Z167" i="28"/>
  <c r="AD167" i="28"/>
  <c r="AH167" i="28"/>
  <c r="G167" i="28"/>
  <c r="K167" i="28"/>
  <c r="O167" i="28"/>
  <c r="S167" i="28"/>
  <c r="W167" i="28"/>
  <c r="AA167" i="28"/>
  <c r="AE167" i="28"/>
  <c r="AI167" i="28"/>
  <c r="T167" i="28"/>
  <c r="AF167" i="28"/>
  <c r="H167" i="28"/>
  <c r="X167" i="28"/>
  <c r="P167" i="28"/>
  <c r="L167" i="28"/>
  <c r="AB167" i="28"/>
  <c r="C167" i="28"/>
  <c r="D167" i="28"/>
  <c r="E167" i="28"/>
  <c r="AJ167" i="28"/>
  <c r="B167" i="28"/>
  <c r="A168" i="28"/>
  <c r="G168" i="28" l="1"/>
  <c r="K168" i="28"/>
  <c r="O168" i="28"/>
  <c r="S168" i="28"/>
  <c r="W168" i="28"/>
  <c r="AA168" i="28"/>
  <c r="AE168" i="28"/>
  <c r="AI168" i="28"/>
  <c r="H168" i="28"/>
  <c r="L168" i="28"/>
  <c r="P168" i="28"/>
  <c r="T168" i="28"/>
  <c r="X168" i="28"/>
  <c r="AB168" i="28"/>
  <c r="AF168" i="28"/>
  <c r="I168" i="28"/>
  <c r="M168" i="28"/>
  <c r="Q168" i="28"/>
  <c r="U168" i="28"/>
  <c r="Y168" i="28"/>
  <c r="AC168" i="28"/>
  <c r="AG168" i="28"/>
  <c r="F168" i="28"/>
  <c r="V168" i="28"/>
  <c r="J168" i="28"/>
  <c r="Z168" i="28"/>
  <c r="AH168" i="28"/>
  <c r="N168" i="28"/>
  <c r="AD168" i="28"/>
  <c r="R168" i="28"/>
  <c r="D168" i="28"/>
  <c r="E168" i="28"/>
  <c r="C168" i="28"/>
  <c r="AJ168" i="28"/>
  <c r="B168" i="28"/>
  <c r="A169" i="28"/>
  <c r="I169" i="28" l="1"/>
  <c r="M169" i="28"/>
  <c r="Q169" i="28"/>
  <c r="U169" i="28"/>
  <c r="Y169" i="28"/>
  <c r="AC169" i="28"/>
  <c r="AG169" i="28"/>
  <c r="F169" i="28"/>
  <c r="J169" i="28"/>
  <c r="N169" i="28"/>
  <c r="R169" i="28"/>
  <c r="V169" i="28"/>
  <c r="Z169" i="28"/>
  <c r="AD169" i="28"/>
  <c r="AH169" i="28"/>
  <c r="G169" i="28"/>
  <c r="K169" i="28"/>
  <c r="O169" i="28"/>
  <c r="S169" i="28"/>
  <c r="W169" i="28"/>
  <c r="AA169" i="28"/>
  <c r="AE169" i="28"/>
  <c r="AI169" i="28"/>
  <c r="H169" i="28"/>
  <c r="X169" i="28"/>
  <c r="T169" i="28"/>
  <c r="L169" i="28"/>
  <c r="AB169" i="28"/>
  <c r="P169" i="28"/>
  <c r="AF169" i="28"/>
  <c r="E169" i="28"/>
  <c r="D169" i="28"/>
  <c r="B169" i="28"/>
  <c r="C169" i="28"/>
  <c r="AJ169" i="28"/>
  <c r="A170" i="28"/>
  <c r="G170" i="28" l="1"/>
  <c r="K170" i="28"/>
  <c r="O170" i="28"/>
  <c r="S170" i="28"/>
  <c r="W170" i="28"/>
  <c r="AA170" i="28"/>
  <c r="AE170" i="28"/>
  <c r="AI170" i="28"/>
  <c r="H170" i="28"/>
  <c r="L170" i="28"/>
  <c r="P170" i="28"/>
  <c r="T170" i="28"/>
  <c r="X170" i="28"/>
  <c r="AB170" i="28"/>
  <c r="AF170" i="28"/>
  <c r="I170" i="28"/>
  <c r="M170" i="28"/>
  <c r="Q170" i="28"/>
  <c r="U170" i="28"/>
  <c r="Y170" i="28"/>
  <c r="AC170" i="28"/>
  <c r="AG170" i="28"/>
  <c r="J170" i="28"/>
  <c r="Z170" i="28"/>
  <c r="N170" i="28"/>
  <c r="AD170" i="28"/>
  <c r="V170" i="28"/>
  <c r="R170" i="28"/>
  <c r="AH170" i="28"/>
  <c r="F170" i="28"/>
  <c r="B170" i="28"/>
  <c r="C170" i="28"/>
  <c r="D170" i="28"/>
  <c r="AJ170" i="28"/>
  <c r="E170" i="28"/>
  <c r="A171" i="28"/>
  <c r="I171" i="28" l="1"/>
  <c r="M171" i="28"/>
  <c r="Q171" i="28"/>
  <c r="U171" i="28"/>
  <c r="Y171" i="28"/>
  <c r="AC171" i="28"/>
  <c r="AG171" i="28"/>
  <c r="F171" i="28"/>
  <c r="J171" i="28"/>
  <c r="N171" i="28"/>
  <c r="R171" i="28"/>
  <c r="V171" i="28"/>
  <c r="Z171" i="28"/>
  <c r="AD171" i="28"/>
  <c r="AH171" i="28"/>
  <c r="G171" i="28"/>
  <c r="K171" i="28"/>
  <c r="O171" i="28"/>
  <c r="S171" i="28"/>
  <c r="W171" i="28"/>
  <c r="AA171" i="28"/>
  <c r="AE171" i="28"/>
  <c r="AI171" i="28"/>
  <c r="L171" i="28"/>
  <c r="AB171" i="28"/>
  <c r="X171" i="28"/>
  <c r="P171" i="28"/>
  <c r="AF171" i="28"/>
  <c r="T171" i="28"/>
  <c r="H171" i="28"/>
  <c r="C171" i="28"/>
  <c r="D171" i="28"/>
  <c r="E171" i="28"/>
  <c r="AJ171" i="28"/>
  <c r="B171" i="28"/>
  <c r="A172" i="28"/>
  <c r="G172" i="28" l="1"/>
  <c r="K172" i="28"/>
  <c r="O172" i="28"/>
  <c r="S172" i="28"/>
  <c r="W172" i="28"/>
  <c r="AA172" i="28"/>
  <c r="AE172" i="28"/>
  <c r="AI172" i="28"/>
  <c r="H172" i="28"/>
  <c r="L172" i="28"/>
  <c r="P172" i="28"/>
  <c r="T172" i="28"/>
  <c r="X172" i="28"/>
  <c r="AB172" i="28"/>
  <c r="AF172" i="28"/>
  <c r="I172" i="28"/>
  <c r="M172" i="28"/>
  <c r="Q172" i="28"/>
  <c r="U172" i="28"/>
  <c r="Y172" i="28"/>
  <c r="AC172" i="28"/>
  <c r="AG172" i="28"/>
  <c r="N172" i="28"/>
  <c r="AD172" i="28"/>
  <c r="R172" i="28"/>
  <c r="AH172" i="28"/>
  <c r="J172" i="28"/>
  <c r="F172" i="28"/>
  <c r="V172" i="28"/>
  <c r="Z172" i="28"/>
  <c r="D172" i="28"/>
  <c r="E172" i="28"/>
  <c r="AJ172" i="28"/>
  <c r="B172" i="28"/>
  <c r="C172" i="28"/>
  <c r="A173" i="28"/>
  <c r="I173" i="28" l="1"/>
  <c r="M173" i="28"/>
  <c r="Q173" i="28"/>
  <c r="U173" i="28"/>
  <c r="Y173" i="28"/>
  <c r="AC173" i="28"/>
  <c r="AG173" i="28"/>
  <c r="F173" i="28"/>
  <c r="J173" i="28"/>
  <c r="N173" i="28"/>
  <c r="R173" i="28"/>
  <c r="V173" i="28"/>
  <c r="Z173" i="28"/>
  <c r="AD173" i="28"/>
  <c r="AH173" i="28"/>
  <c r="G173" i="28"/>
  <c r="K173" i="28"/>
  <c r="O173" i="28"/>
  <c r="S173" i="28"/>
  <c r="W173" i="28"/>
  <c r="AA173" i="28"/>
  <c r="AE173" i="28"/>
  <c r="AI173" i="28"/>
  <c r="P173" i="28"/>
  <c r="AF173" i="28"/>
  <c r="L173" i="28"/>
  <c r="T173" i="28"/>
  <c r="AB173" i="28"/>
  <c r="H173" i="28"/>
  <c r="X173" i="28"/>
  <c r="E173" i="28"/>
  <c r="B173" i="28"/>
  <c r="C173" i="28"/>
  <c r="AJ173" i="28"/>
  <c r="A174" i="28"/>
  <c r="D173" i="28"/>
  <c r="G174" i="28" l="1"/>
  <c r="K174" i="28"/>
  <c r="O174" i="28"/>
  <c r="S174" i="28"/>
  <c r="W174" i="28"/>
  <c r="AA174" i="28"/>
  <c r="AE174" i="28"/>
  <c r="AI174" i="28"/>
  <c r="H174" i="28"/>
  <c r="L174" i="28"/>
  <c r="P174" i="28"/>
  <c r="T174" i="28"/>
  <c r="X174" i="28"/>
  <c r="AB174" i="28"/>
  <c r="AF174" i="28"/>
  <c r="I174" i="28"/>
  <c r="M174" i="28"/>
  <c r="Q174" i="28"/>
  <c r="U174" i="28"/>
  <c r="Y174" i="28"/>
  <c r="AC174" i="28"/>
  <c r="AG174" i="28"/>
  <c r="R174" i="28"/>
  <c r="AH174" i="28"/>
  <c r="AD174" i="28"/>
  <c r="F174" i="28"/>
  <c r="V174" i="28"/>
  <c r="J174" i="28"/>
  <c r="Z174" i="28"/>
  <c r="N174" i="28"/>
  <c r="B174" i="28"/>
  <c r="C174" i="28"/>
  <c r="D174" i="28"/>
  <c r="E174" i="28"/>
  <c r="AJ174" i="28"/>
  <c r="A175" i="28"/>
  <c r="I175" i="28" l="1"/>
  <c r="M175" i="28"/>
  <c r="Q175" i="28"/>
  <c r="U175" i="28"/>
  <c r="Y175" i="28"/>
  <c r="AC175" i="28"/>
  <c r="AG175" i="28"/>
  <c r="F175" i="28"/>
  <c r="J175" i="28"/>
  <c r="N175" i="28"/>
  <c r="R175" i="28"/>
  <c r="V175" i="28"/>
  <c r="Z175" i="28"/>
  <c r="AD175" i="28"/>
  <c r="AH175" i="28"/>
  <c r="G175" i="28"/>
  <c r="K175" i="28"/>
  <c r="O175" i="28"/>
  <c r="S175" i="28"/>
  <c r="W175" i="28"/>
  <c r="AA175" i="28"/>
  <c r="AE175" i="28"/>
  <c r="AI175" i="28"/>
  <c r="T175" i="28"/>
  <c r="AF175" i="28"/>
  <c r="H175" i="28"/>
  <c r="X175" i="28"/>
  <c r="P175" i="28"/>
  <c r="L175" i="28"/>
  <c r="AB175" i="28"/>
  <c r="C175" i="28"/>
  <c r="D175" i="28"/>
  <c r="E175" i="28"/>
  <c r="AJ175" i="28"/>
  <c r="A176" i="28"/>
  <c r="B175" i="28"/>
  <c r="G176" i="28" l="1"/>
  <c r="K176" i="28"/>
  <c r="O176" i="28"/>
  <c r="S176" i="28"/>
  <c r="W176" i="28"/>
  <c r="AA176" i="28"/>
  <c r="AE176" i="28"/>
  <c r="AI176" i="28"/>
  <c r="H176" i="28"/>
  <c r="L176" i="28"/>
  <c r="P176" i="28"/>
  <c r="T176" i="28"/>
  <c r="X176" i="28"/>
  <c r="AB176" i="28"/>
  <c r="AF176" i="28"/>
  <c r="I176" i="28"/>
  <c r="M176" i="28"/>
  <c r="Q176" i="28"/>
  <c r="U176" i="28"/>
  <c r="Y176" i="28"/>
  <c r="AC176" i="28"/>
  <c r="AG176" i="28"/>
  <c r="F176" i="28"/>
  <c r="V176" i="28"/>
  <c r="J176" i="28"/>
  <c r="Z176" i="28"/>
  <c r="AH176" i="28"/>
  <c r="N176" i="28"/>
  <c r="AD176" i="28"/>
  <c r="R176" i="28"/>
  <c r="D176" i="28"/>
  <c r="E176" i="28"/>
  <c r="B176" i="28"/>
  <c r="AJ176" i="28"/>
  <c r="C176" i="28"/>
  <c r="A177" i="28"/>
  <c r="I177" i="28" l="1"/>
  <c r="M177" i="28"/>
  <c r="Q177" i="28"/>
  <c r="U177" i="28"/>
  <c r="Y177" i="28"/>
  <c r="AC177" i="28"/>
  <c r="AG177" i="28"/>
  <c r="F177" i="28"/>
  <c r="J177" i="28"/>
  <c r="N177" i="28"/>
  <c r="R177" i="28"/>
  <c r="V177" i="28"/>
  <c r="Z177" i="28"/>
  <c r="AD177" i="28"/>
  <c r="AH177" i="28"/>
  <c r="G177" i="28"/>
  <c r="K177" i="28"/>
  <c r="O177" i="28"/>
  <c r="S177" i="28"/>
  <c r="W177" i="28"/>
  <c r="AA177" i="28"/>
  <c r="AE177" i="28"/>
  <c r="AI177" i="28"/>
  <c r="H177" i="28"/>
  <c r="X177" i="28"/>
  <c r="T177" i="28"/>
  <c r="L177" i="28"/>
  <c r="AB177" i="28"/>
  <c r="P177" i="28"/>
  <c r="AF177" i="28"/>
  <c r="E177" i="28"/>
  <c r="D177" i="28"/>
  <c r="AJ177" i="28"/>
  <c r="C177" i="28"/>
  <c r="B177" i="28"/>
  <c r="A178" i="28"/>
  <c r="G178" i="28" l="1"/>
  <c r="K178" i="28"/>
  <c r="O178" i="28"/>
  <c r="S178" i="28"/>
  <c r="W178" i="28"/>
  <c r="AA178" i="28"/>
  <c r="AE178" i="28"/>
  <c r="AI178" i="28"/>
  <c r="H178" i="28"/>
  <c r="L178" i="28"/>
  <c r="P178" i="28"/>
  <c r="T178" i="28"/>
  <c r="X178" i="28"/>
  <c r="AB178" i="28"/>
  <c r="AF178" i="28"/>
  <c r="I178" i="28"/>
  <c r="M178" i="28"/>
  <c r="Q178" i="28"/>
  <c r="U178" i="28"/>
  <c r="Y178" i="28"/>
  <c r="AC178" i="28"/>
  <c r="AG178" i="28"/>
  <c r="J178" i="28"/>
  <c r="Z178" i="28"/>
  <c r="N178" i="28"/>
  <c r="AD178" i="28"/>
  <c r="V178" i="28"/>
  <c r="R178" i="28"/>
  <c r="AH178" i="28"/>
  <c r="F178" i="28"/>
  <c r="D178" i="28"/>
  <c r="E178" i="28"/>
  <c r="B178" i="28"/>
  <c r="C178" i="28"/>
  <c r="AJ178" i="28"/>
  <c r="A179" i="28"/>
  <c r="I179" i="28" l="1"/>
  <c r="F179" i="28"/>
  <c r="J179" i="28"/>
  <c r="N179" i="28"/>
  <c r="R179" i="28"/>
  <c r="V179" i="28"/>
  <c r="Z179" i="28"/>
  <c r="AD179" i="28"/>
  <c r="AH179" i="28"/>
  <c r="G179" i="28"/>
  <c r="K179" i="28"/>
  <c r="O179" i="28"/>
  <c r="S179" i="28"/>
  <c r="W179" i="28"/>
  <c r="AA179" i="28"/>
  <c r="AE179" i="28"/>
  <c r="AI179" i="28"/>
  <c r="L179" i="28"/>
  <c r="T179" i="28"/>
  <c r="AB179" i="28"/>
  <c r="H179" i="28"/>
  <c r="M179" i="28"/>
  <c r="U179" i="28"/>
  <c r="AC179" i="28"/>
  <c r="Y179" i="28"/>
  <c r="P179" i="28"/>
  <c r="X179" i="28"/>
  <c r="AF179" i="28"/>
  <c r="Q179" i="28"/>
  <c r="AG179" i="28"/>
  <c r="C179" i="28"/>
  <c r="B179" i="28"/>
  <c r="D179" i="28"/>
  <c r="AJ179" i="28"/>
  <c r="E179" i="28"/>
  <c r="A180" i="28"/>
  <c r="H180" i="28" l="1"/>
  <c r="L180" i="28"/>
  <c r="P180" i="28"/>
  <c r="T180" i="28"/>
  <c r="X180" i="28"/>
  <c r="AB180" i="28"/>
  <c r="AF180" i="28"/>
  <c r="I180" i="28"/>
  <c r="M180" i="28"/>
  <c r="Q180" i="28"/>
  <c r="U180" i="28"/>
  <c r="Y180" i="28"/>
  <c r="AC180" i="28"/>
  <c r="AG180" i="28"/>
  <c r="F180" i="28"/>
  <c r="N180" i="28"/>
  <c r="V180" i="28"/>
  <c r="AD180" i="28"/>
  <c r="K180" i="28"/>
  <c r="AI180" i="28"/>
  <c r="G180" i="28"/>
  <c r="O180" i="28"/>
  <c r="W180" i="28"/>
  <c r="AE180" i="28"/>
  <c r="S180" i="28"/>
  <c r="J180" i="28"/>
  <c r="R180" i="28"/>
  <c r="Z180" i="28"/>
  <c r="AH180" i="28"/>
  <c r="AA180" i="28"/>
  <c r="D180" i="28"/>
  <c r="C180" i="28"/>
  <c r="A181" i="28"/>
  <c r="AJ180" i="28"/>
  <c r="E180" i="28"/>
  <c r="B180" i="28"/>
  <c r="F181" i="28" l="1"/>
  <c r="J181" i="28"/>
  <c r="N181" i="28"/>
  <c r="R181" i="28"/>
  <c r="V181" i="28"/>
  <c r="Z181" i="28"/>
  <c r="AD181" i="28"/>
  <c r="AH181" i="28"/>
  <c r="G181" i="28"/>
  <c r="K181" i="28"/>
  <c r="O181" i="28"/>
  <c r="S181" i="28"/>
  <c r="W181" i="28"/>
  <c r="AA181" i="28"/>
  <c r="AE181" i="28"/>
  <c r="AI181" i="28"/>
  <c r="H181" i="28"/>
  <c r="P181" i="28"/>
  <c r="X181" i="28"/>
  <c r="AF181" i="28"/>
  <c r="U181" i="28"/>
  <c r="I181" i="28"/>
  <c r="Q181" i="28"/>
  <c r="Y181" i="28"/>
  <c r="AG181" i="28"/>
  <c r="M181" i="28"/>
  <c r="L181" i="28"/>
  <c r="T181" i="28"/>
  <c r="AB181" i="28"/>
  <c r="AC181" i="28"/>
  <c r="E181" i="28"/>
  <c r="B181" i="28"/>
  <c r="D181" i="28"/>
  <c r="C181" i="28"/>
  <c r="AJ181" i="28"/>
  <c r="A182" i="28"/>
  <c r="H182" i="28" l="1"/>
  <c r="L182" i="28"/>
  <c r="P182" i="28"/>
  <c r="T182" i="28"/>
  <c r="X182" i="28"/>
  <c r="AB182" i="28"/>
  <c r="AF182" i="28"/>
  <c r="I182" i="28"/>
  <c r="M182" i="28"/>
  <c r="Q182" i="28"/>
  <c r="U182" i="28"/>
  <c r="Y182" i="28"/>
  <c r="AC182" i="28"/>
  <c r="AG182" i="28"/>
  <c r="J182" i="28"/>
  <c r="R182" i="28"/>
  <c r="Z182" i="28"/>
  <c r="AH182" i="28"/>
  <c r="G182" i="28"/>
  <c r="AE182" i="28"/>
  <c r="K182" i="28"/>
  <c r="S182" i="28"/>
  <c r="AA182" i="28"/>
  <c r="AI182" i="28"/>
  <c r="O182" i="28"/>
  <c r="F182" i="28"/>
  <c r="N182" i="28"/>
  <c r="V182" i="28"/>
  <c r="AD182" i="28"/>
  <c r="W182" i="28"/>
  <c r="B182" i="28"/>
  <c r="E182" i="28"/>
  <c r="C182" i="28"/>
  <c r="D182" i="28"/>
  <c r="AJ182" i="28"/>
  <c r="A183" i="28"/>
  <c r="F183" i="28" l="1"/>
  <c r="J183" i="28"/>
  <c r="N183" i="28"/>
  <c r="R183" i="28"/>
  <c r="V183" i="28"/>
  <c r="G183" i="28"/>
  <c r="K183" i="28"/>
  <c r="O183" i="28"/>
  <c r="S183" i="28"/>
  <c r="W183" i="28"/>
  <c r="L183" i="28"/>
  <c r="T183" i="28"/>
  <c r="Z183" i="28"/>
  <c r="AD183" i="28"/>
  <c r="AH183" i="28"/>
  <c r="Y183" i="28"/>
  <c r="M183" i="28"/>
  <c r="U183" i="28"/>
  <c r="AA183" i="28"/>
  <c r="AE183" i="28"/>
  <c r="AI183" i="28"/>
  <c r="Q183" i="28"/>
  <c r="AG183" i="28"/>
  <c r="H183" i="28"/>
  <c r="P183" i="28"/>
  <c r="X183" i="28"/>
  <c r="AB183" i="28"/>
  <c r="AF183" i="28"/>
  <c r="I183" i="28"/>
  <c r="AC183" i="28"/>
  <c r="C183" i="28"/>
  <c r="AJ183" i="28"/>
  <c r="B183" i="28"/>
  <c r="E183" i="28"/>
  <c r="A184" i="28"/>
  <c r="D183" i="28"/>
  <c r="H184" i="28" l="1"/>
  <c r="L184" i="28"/>
  <c r="P184" i="28"/>
  <c r="T184" i="28"/>
  <c r="X184" i="28"/>
  <c r="AB184" i="28"/>
  <c r="AF184" i="28"/>
  <c r="G184" i="28"/>
  <c r="W184" i="28"/>
  <c r="AE184" i="28"/>
  <c r="I184" i="28"/>
  <c r="M184" i="28"/>
  <c r="Q184" i="28"/>
  <c r="U184" i="28"/>
  <c r="Y184" i="28"/>
  <c r="AC184" i="28"/>
  <c r="AG184" i="28"/>
  <c r="O184" i="28"/>
  <c r="AA184" i="28"/>
  <c r="F184" i="28"/>
  <c r="J184" i="28"/>
  <c r="N184" i="28"/>
  <c r="R184" i="28"/>
  <c r="V184" i="28"/>
  <c r="Z184" i="28"/>
  <c r="AD184" i="28"/>
  <c r="AH184" i="28"/>
  <c r="K184" i="28"/>
  <c r="S184" i="28"/>
  <c r="AI184" i="28"/>
  <c r="D184" i="28"/>
  <c r="AJ184" i="28"/>
  <c r="E184" i="28"/>
  <c r="B184" i="28"/>
  <c r="C184" i="28"/>
  <c r="A185" i="28"/>
  <c r="F185" i="28" l="1"/>
  <c r="J185" i="28"/>
  <c r="N185" i="28"/>
  <c r="R185" i="28"/>
  <c r="V185" i="28"/>
  <c r="Z185" i="28"/>
  <c r="AD185" i="28"/>
  <c r="AH185" i="28"/>
  <c r="M185" i="28"/>
  <c r="Y185" i="28"/>
  <c r="G185" i="28"/>
  <c r="K185" i="28"/>
  <c r="O185" i="28"/>
  <c r="S185" i="28"/>
  <c r="W185" i="28"/>
  <c r="AA185" i="28"/>
  <c r="AE185" i="28"/>
  <c r="AI185" i="28"/>
  <c r="I185" i="28"/>
  <c r="U185" i="28"/>
  <c r="AG185" i="28"/>
  <c r="H185" i="28"/>
  <c r="L185" i="28"/>
  <c r="P185" i="28"/>
  <c r="T185" i="28"/>
  <c r="X185" i="28"/>
  <c r="AB185" i="28"/>
  <c r="AF185" i="28"/>
  <c r="Q185" i="28"/>
  <c r="AC185" i="28"/>
  <c r="E185" i="28"/>
  <c r="B185" i="28"/>
  <c r="C185" i="28"/>
  <c r="D185" i="28"/>
  <c r="AJ185" i="28"/>
  <c r="A186" i="28"/>
  <c r="H186" i="28" l="1"/>
  <c r="L186" i="28"/>
  <c r="P186" i="28"/>
  <c r="T186" i="28"/>
  <c r="X186" i="28"/>
  <c r="AB186" i="28"/>
  <c r="AF186" i="28"/>
  <c r="G186" i="28"/>
  <c r="W186" i="28"/>
  <c r="AE186" i="28"/>
  <c r="I186" i="28"/>
  <c r="M186" i="28"/>
  <c r="Q186" i="28"/>
  <c r="U186" i="28"/>
  <c r="Y186" i="28"/>
  <c r="AC186" i="28"/>
  <c r="AG186" i="28"/>
  <c r="O186" i="28"/>
  <c r="AA186" i="28"/>
  <c r="F186" i="28"/>
  <c r="J186" i="28"/>
  <c r="N186" i="28"/>
  <c r="R186" i="28"/>
  <c r="V186" i="28"/>
  <c r="Z186" i="28"/>
  <c r="AD186" i="28"/>
  <c r="AH186" i="28"/>
  <c r="K186" i="28"/>
  <c r="S186" i="28"/>
  <c r="AI186" i="28"/>
  <c r="B186" i="28"/>
  <c r="E186" i="28"/>
  <c r="C186" i="28"/>
  <c r="D186" i="28"/>
  <c r="AJ186" i="28"/>
  <c r="A187" i="28"/>
  <c r="F187" i="28" l="1"/>
  <c r="J187" i="28"/>
  <c r="N187" i="28"/>
  <c r="R187" i="28"/>
  <c r="V187" i="28"/>
  <c r="Z187" i="28"/>
  <c r="AD187" i="28"/>
  <c r="AH187" i="28"/>
  <c r="Q187" i="28"/>
  <c r="AC187" i="28"/>
  <c r="G187" i="28"/>
  <c r="K187" i="28"/>
  <c r="O187" i="28"/>
  <c r="S187" i="28"/>
  <c r="W187" i="28"/>
  <c r="AA187" i="28"/>
  <c r="AE187" i="28"/>
  <c r="AI187" i="28"/>
  <c r="I187" i="28"/>
  <c r="U187" i="28"/>
  <c r="AG187" i="28"/>
  <c r="H187" i="28"/>
  <c r="L187" i="28"/>
  <c r="P187" i="28"/>
  <c r="T187" i="28"/>
  <c r="X187" i="28"/>
  <c r="AB187" i="28"/>
  <c r="AF187" i="28"/>
  <c r="M187" i="28"/>
  <c r="Y187" i="28"/>
  <c r="C187" i="28"/>
  <c r="AJ187" i="28"/>
  <c r="D187" i="28"/>
  <c r="B187" i="28"/>
  <c r="A188" i="28"/>
  <c r="E187" i="28"/>
  <c r="H188" i="28" l="1"/>
  <c r="L188" i="28"/>
  <c r="P188" i="28"/>
  <c r="T188" i="28"/>
  <c r="X188" i="28"/>
  <c r="AB188" i="28"/>
  <c r="AF188" i="28"/>
  <c r="G188" i="28"/>
  <c r="S188" i="28"/>
  <c r="AE188" i="28"/>
  <c r="I188" i="28"/>
  <c r="M188" i="28"/>
  <c r="Q188" i="28"/>
  <c r="U188" i="28"/>
  <c r="Y188" i="28"/>
  <c r="AC188" i="28"/>
  <c r="AG188" i="28"/>
  <c r="O188" i="28"/>
  <c r="AA188" i="28"/>
  <c r="F188" i="28"/>
  <c r="J188" i="28"/>
  <c r="N188" i="28"/>
  <c r="R188" i="28"/>
  <c r="V188" i="28"/>
  <c r="Z188" i="28"/>
  <c r="AD188" i="28"/>
  <c r="AH188" i="28"/>
  <c r="K188" i="28"/>
  <c r="W188" i="28"/>
  <c r="AI188" i="28"/>
  <c r="D188" i="28"/>
  <c r="C188" i="28"/>
  <c r="E188" i="28"/>
  <c r="B188" i="28"/>
  <c r="AJ188" i="28"/>
  <c r="A189" i="28"/>
  <c r="F189" i="28" l="1"/>
  <c r="J189" i="28"/>
  <c r="N189" i="28"/>
  <c r="R189" i="28"/>
  <c r="V189" i="28"/>
  <c r="Z189" i="28"/>
  <c r="AD189" i="28"/>
  <c r="AH189" i="28"/>
  <c r="Q189" i="28"/>
  <c r="Y189" i="28"/>
  <c r="G189" i="28"/>
  <c r="K189" i="28"/>
  <c r="O189" i="28"/>
  <c r="S189" i="28"/>
  <c r="W189" i="28"/>
  <c r="AA189" i="28"/>
  <c r="AE189" i="28"/>
  <c r="AI189" i="28"/>
  <c r="I189" i="28"/>
  <c r="U189" i="28"/>
  <c r="AG189" i="28"/>
  <c r="H189" i="28"/>
  <c r="L189" i="28"/>
  <c r="P189" i="28"/>
  <c r="T189" i="28"/>
  <c r="X189" i="28"/>
  <c r="AB189" i="28"/>
  <c r="AF189" i="28"/>
  <c r="M189" i="28"/>
  <c r="AC189" i="28"/>
  <c r="E189" i="28"/>
  <c r="B189" i="28"/>
  <c r="C189" i="28"/>
  <c r="D189" i="28"/>
  <c r="A190" i="28"/>
  <c r="AJ189" i="28"/>
  <c r="H190" i="28" l="1"/>
  <c r="L190" i="28"/>
  <c r="P190" i="28"/>
  <c r="T190" i="28"/>
  <c r="X190" i="28"/>
  <c r="AB190" i="28"/>
  <c r="AF190" i="28"/>
  <c r="K190" i="28"/>
  <c r="W190" i="28"/>
  <c r="AI190" i="28"/>
  <c r="I190" i="28"/>
  <c r="M190" i="28"/>
  <c r="Q190" i="28"/>
  <c r="U190" i="28"/>
  <c r="Y190" i="28"/>
  <c r="AC190" i="28"/>
  <c r="AG190" i="28"/>
  <c r="O190" i="28"/>
  <c r="AA190" i="28"/>
  <c r="F190" i="28"/>
  <c r="J190" i="28"/>
  <c r="N190" i="28"/>
  <c r="R190" i="28"/>
  <c r="V190" i="28"/>
  <c r="Z190" i="28"/>
  <c r="AD190" i="28"/>
  <c r="AH190" i="28"/>
  <c r="G190" i="28"/>
  <c r="S190" i="28"/>
  <c r="AE190" i="28"/>
  <c r="B190" i="28"/>
  <c r="D190" i="28"/>
  <c r="E190" i="28"/>
  <c r="C190" i="28"/>
  <c r="AJ190" i="28"/>
  <c r="A191" i="28"/>
  <c r="F191" i="28" l="1"/>
  <c r="J191" i="28"/>
  <c r="N191" i="28"/>
  <c r="R191" i="28"/>
  <c r="V191" i="28"/>
  <c r="Z191" i="28"/>
  <c r="AD191" i="28"/>
  <c r="AH191" i="28"/>
  <c r="M191" i="28"/>
  <c r="Y191" i="28"/>
  <c r="G191" i="28"/>
  <c r="K191" i="28"/>
  <c r="O191" i="28"/>
  <c r="S191" i="28"/>
  <c r="W191" i="28"/>
  <c r="AA191" i="28"/>
  <c r="AE191" i="28"/>
  <c r="AI191" i="28"/>
  <c r="I191" i="28"/>
  <c r="U191" i="28"/>
  <c r="AG191" i="28"/>
  <c r="H191" i="28"/>
  <c r="L191" i="28"/>
  <c r="P191" i="28"/>
  <c r="T191" i="28"/>
  <c r="X191" i="28"/>
  <c r="AB191" i="28"/>
  <c r="AF191" i="28"/>
  <c r="Q191" i="28"/>
  <c r="AC191" i="28"/>
  <c r="C191" i="28"/>
  <c r="AJ191" i="28"/>
  <c r="E191" i="28"/>
  <c r="D191" i="28"/>
  <c r="B191" i="28"/>
  <c r="A192" i="28"/>
  <c r="H192" i="28" l="1"/>
  <c r="L192" i="28"/>
  <c r="P192" i="28"/>
  <c r="T192" i="28"/>
  <c r="X192" i="28"/>
  <c r="AB192" i="28"/>
  <c r="AF192" i="28"/>
  <c r="G192" i="28"/>
  <c r="W192" i="28"/>
  <c r="AE192" i="28"/>
  <c r="I192" i="28"/>
  <c r="M192" i="28"/>
  <c r="Q192" i="28"/>
  <c r="U192" i="28"/>
  <c r="Y192" i="28"/>
  <c r="AC192" i="28"/>
  <c r="AG192" i="28"/>
  <c r="O192" i="28"/>
  <c r="AA192" i="28"/>
  <c r="F192" i="28"/>
  <c r="J192" i="28"/>
  <c r="N192" i="28"/>
  <c r="R192" i="28"/>
  <c r="V192" i="28"/>
  <c r="Z192" i="28"/>
  <c r="AD192" i="28"/>
  <c r="AH192" i="28"/>
  <c r="K192" i="28"/>
  <c r="S192" i="28"/>
  <c r="AI192" i="28"/>
  <c r="D192" i="28"/>
  <c r="C192" i="28"/>
  <c r="B192" i="28"/>
  <c r="AJ192" i="28"/>
  <c r="E192" i="28"/>
  <c r="A193" i="28"/>
  <c r="F193" i="28" l="1"/>
  <c r="J193" i="28"/>
  <c r="N193" i="28"/>
  <c r="R193" i="28"/>
  <c r="V193" i="28"/>
  <c r="Z193" i="28"/>
  <c r="AD193" i="28"/>
  <c r="AH193" i="28"/>
  <c r="M193" i="28"/>
  <c r="Y193" i="28"/>
  <c r="G193" i="28"/>
  <c r="K193" i="28"/>
  <c r="O193" i="28"/>
  <c r="S193" i="28"/>
  <c r="W193" i="28"/>
  <c r="AA193" i="28"/>
  <c r="AE193" i="28"/>
  <c r="AI193" i="28"/>
  <c r="I193" i="28"/>
  <c r="U193" i="28"/>
  <c r="AG193" i="28"/>
  <c r="H193" i="28"/>
  <c r="L193" i="28"/>
  <c r="P193" i="28"/>
  <c r="T193" i="28"/>
  <c r="X193" i="28"/>
  <c r="AB193" i="28"/>
  <c r="AF193" i="28"/>
  <c r="Q193" i="28"/>
  <c r="AC193" i="28"/>
  <c r="E193" i="28"/>
  <c r="AJ193" i="28"/>
  <c r="C193" i="28"/>
  <c r="D193" i="28"/>
  <c r="B193" i="28"/>
  <c r="A194" i="28"/>
  <c r="H194" i="28" l="1"/>
  <c r="L194" i="28"/>
  <c r="P194" i="28"/>
  <c r="T194" i="28"/>
  <c r="X194" i="28"/>
  <c r="AB194" i="28"/>
  <c r="AF194" i="28"/>
  <c r="G194" i="28"/>
  <c r="S194" i="28"/>
  <c r="AI194" i="28"/>
  <c r="I194" i="28"/>
  <c r="M194" i="28"/>
  <c r="Q194" i="28"/>
  <c r="U194" i="28"/>
  <c r="Y194" i="28"/>
  <c r="AC194" i="28"/>
  <c r="AG194" i="28"/>
  <c r="O194" i="28"/>
  <c r="AA194" i="28"/>
  <c r="F194" i="28"/>
  <c r="J194" i="28"/>
  <c r="N194" i="28"/>
  <c r="R194" i="28"/>
  <c r="V194" i="28"/>
  <c r="Z194" i="28"/>
  <c r="AD194" i="28"/>
  <c r="AH194" i="28"/>
  <c r="K194" i="28"/>
  <c r="W194" i="28"/>
  <c r="AE194" i="28"/>
  <c r="B194" i="28"/>
  <c r="D194" i="28"/>
  <c r="E194" i="28"/>
  <c r="C194" i="28"/>
  <c r="AJ194" i="28"/>
  <c r="A195" i="28"/>
  <c r="F195" i="28" l="1"/>
  <c r="J195" i="28"/>
  <c r="N195" i="28"/>
  <c r="R195" i="28"/>
  <c r="V195" i="28"/>
  <c r="Z195" i="28"/>
  <c r="AD195" i="28"/>
  <c r="AH195" i="28"/>
  <c r="Q195" i="28"/>
  <c r="AC195" i="28"/>
  <c r="G195" i="28"/>
  <c r="K195" i="28"/>
  <c r="O195" i="28"/>
  <c r="S195" i="28"/>
  <c r="W195" i="28"/>
  <c r="AA195" i="28"/>
  <c r="AE195" i="28"/>
  <c r="AI195" i="28"/>
  <c r="I195" i="28"/>
  <c r="U195" i="28"/>
  <c r="AG195" i="28"/>
  <c r="H195" i="28"/>
  <c r="L195" i="28"/>
  <c r="P195" i="28"/>
  <c r="T195" i="28"/>
  <c r="X195" i="28"/>
  <c r="AB195" i="28"/>
  <c r="AF195" i="28"/>
  <c r="M195" i="28"/>
  <c r="Y195" i="28"/>
  <c r="C195" i="28"/>
  <c r="AJ195" i="28"/>
  <c r="B195" i="28"/>
  <c r="D195" i="28"/>
  <c r="E195" i="28"/>
  <c r="A196" i="28"/>
  <c r="H196" i="28" l="1"/>
  <c r="L196" i="28"/>
  <c r="P196" i="28"/>
  <c r="T196" i="28"/>
  <c r="X196" i="28"/>
  <c r="AB196" i="28"/>
  <c r="AF196" i="28"/>
  <c r="G196" i="28"/>
  <c r="S196" i="28"/>
  <c r="AI196" i="28"/>
  <c r="I196" i="28"/>
  <c r="M196" i="28"/>
  <c r="Q196" i="28"/>
  <c r="U196" i="28"/>
  <c r="Y196" i="28"/>
  <c r="AC196" i="28"/>
  <c r="AG196" i="28"/>
  <c r="O196" i="28"/>
  <c r="AA196" i="28"/>
  <c r="F196" i="28"/>
  <c r="J196" i="28"/>
  <c r="N196" i="28"/>
  <c r="R196" i="28"/>
  <c r="V196" i="28"/>
  <c r="Z196" i="28"/>
  <c r="AD196" i="28"/>
  <c r="AH196" i="28"/>
  <c r="K196" i="28"/>
  <c r="W196" i="28"/>
  <c r="AE196" i="28"/>
  <c r="D196" i="28"/>
  <c r="E196" i="28"/>
  <c r="B196" i="28"/>
  <c r="C196" i="28"/>
  <c r="AJ196" i="28"/>
  <c r="A197" i="28"/>
  <c r="F197" i="28" l="1"/>
  <c r="J197" i="28"/>
  <c r="N197" i="28"/>
  <c r="R197" i="28"/>
  <c r="V197" i="28"/>
  <c r="Z197" i="28"/>
  <c r="AD197" i="28"/>
  <c r="AH197" i="28"/>
  <c r="M197" i="28"/>
  <c r="Y197" i="28"/>
  <c r="G197" i="28"/>
  <c r="K197" i="28"/>
  <c r="O197" i="28"/>
  <c r="S197" i="28"/>
  <c r="W197" i="28"/>
  <c r="AA197" i="28"/>
  <c r="AE197" i="28"/>
  <c r="AI197" i="28"/>
  <c r="I197" i="28"/>
  <c r="U197" i="28"/>
  <c r="AG197" i="28"/>
  <c r="H197" i="28"/>
  <c r="L197" i="28"/>
  <c r="P197" i="28"/>
  <c r="T197" i="28"/>
  <c r="X197" i="28"/>
  <c r="AB197" i="28"/>
  <c r="AF197" i="28"/>
  <c r="Q197" i="28"/>
  <c r="AC197" i="28"/>
  <c r="E197" i="28"/>
  <c r="B197" i="28"/>
  <c r="AJ197" i="28"/>
  <c r="C197" i="28"/>
  <c r="D197" i="28"/>
  <c r="A198" i="28"/>
  <c r="H198" i="28" l="1"/>
  <c r="L198" i="28"/>
  <c r="P198" i="28"/>
  <c r="T198" i="28"/>
  <c r="X198" i="28"/>
  <c r="AB198" i="28"/>
  <c r="AF198" i="28"/>
  <c r="Y198" i="28"/>
  <c r="K198" i="28"/>
  <c r="S198" i="28"/>
  <c r="AE198" i="28"/>
  <c r="I198" i="28"/>
  <c r="M198" i="28"/>
  <c r="Q198" i="28"/>
  <c r="U198" i="28"/>
  <c r="AC198" i="28"/>
  <c r="AG198" i="28"/>
  <c r="O198" i="28"/>
  <c r="AA198" i="28"/>
  <c r="F198" i="28"/>
  <c r="J198" i="28"/>
  <c r="N198" i="28"/>
  <c r="R198" i="28"/>
  <c r="V198" i="28"/>
  <c r="Z198" i="28"/>
  <c r="AD198" i="28"/>
  <c r="AH198" i="28"/>
  <c r="G198" i="28"/>
  <c r="W198" i="28"/>
  <c r="AI198" i="28"/>
  <c r="B198" i="28"/>
  <c r="E198" i="28"/>
  <c r="D198" i="28"/>
  <c r="C198" i="28"/>
  <c r="AJ198" i="28"/>
  <c r="A199" i="28"/>
  <c r="F199" i="28" l="1"/>
  <c r="J199" i="28"/>
  <c r="N199" i="28"/>
  <c r="R199" i="28"/>
  <c r="V199" i="28"/>
  <c r="Z199" i="28"/>
  <c r="AD199" i="28"/>
  <c r="AH199" i="28"/>
  <c r="G199" i="28"/>
  <c r="O199" i="28"/>
  <c r="W199" i="28"/>
  <c r="AE199" i="28"/>
  <c r="M199" i="28"/>
  <c r="Y199" i="28"/>
  <c r="K199" i="28"/>
  <c r="S199" i="28"/>
  <c r="AA199" i="28"/>
  <c r="AI199" i="28"/>
  <c r="I199" i="28"/>
  <c r="U199" i="28"/>
  <c r="AG199" i="28"/>
  <c r="H199" i="28"/>
  <c r="L199" i="28"/>
  <c r="P199" i="28"/>
  <c r="T199" i="28"/>
  <c r="X199" i="28"/>
  <c r="AB199" i="28"/>
  <c r="AF199" i="28"/>
  <c r="Q199" i="28"/>
  <c r="AC199" i="28"/>
  <c r="C199" i="28"/>
  <c r="AJ199" i="28"/>
  <c r="AJ9" i="28" s="1"/>
  <c r="D199" i="28"/>
  <c r="B199" i="28"/>
  <c r="E199" i="28"/>
  <c r="P9" i="28" l="1"/>
  <c r="AE9" i="28"/>
  <c r="AB9" i="28"/>
  <c r="L9" i="28"/>
  <c r="I9" i="28"/>
  <c r="K9" i="28"/>
  <c r="W9" i="28"/>
  <c r="AD9" i="28"/>
  <c r="N9" i="28"/>
  <c r="AF9" i="28"/>
  <c r="S9" i="28"/>
  <c r="R9" i="28"/>
  <c r="AC9" i="28"/>
  <c r="H9" i="28"/>
  <c r="Y9" i="28"/>
  <c r="O9" i="28"/>
  <c r="Z9" i="28"/>
  <c r="J9" i="28"/>
  <c r="U9" i="28"/>
  <c r="AH9" i="28"/>
  <c r="X9" i="28"/>
  <c r="AI9" i="28"/>
  <c r="Q9" i="28"/>
  <c r="T9" i="28"/>
  <c r="AG9" i="28"/>
  <c r="AA9" i="28"/>
  <c r="M9" i="28"/>
  <c r="G9" i="28"/>
  <c r="V9" i="28"/>
  <c r="F9" i="28"/>
</calcChain>
</file>

<file path=xl/sharedStrings.xml><?xml version="1.0" encoding="utf-8"?>
<sst xmlns="http://schemas.openxmlformats.org/spreadsheetml/2006/main" count="594" uniqueCount="475">
  <si>
    <t>STT</t>
  </si>
  <si>
    <t>Chứng từ</t>
  </si>
  <si>
    <t>Nội dung</t>
  </si>
  <si>
    <t>Ngày tháng</t>
  </si>
  <si>
    <t>Mã nguồn</t>
  </si>
  <si>
    <t>Tổng số</t>
  </si>
  <si>
    <t>Chia ra</t>
  </si>
  <si>
    <t>A</t>
  </si>
  <si>
    <t>Số dự toán đã nhận</t>
  </si>
  <si>
    <t>Mục</t>
  </si>
  <si>
    <t>B</t>
  </si>
  <si>
    <t>C</t>
  </si>
  <si>
    <t>D</t>
  </si>
  <si>
    <t>Số hiệu</t>
  </si>
  <si>
    <t>Số dự toán còn lại</t>
  </si>
  <si>
    <t>E</t>
  </si>
  <si>
    <t>Hội nghị</t>
  </si>
  <si>
    <t>In, mua tài liệu</t>
  </si>
  <si>
    <t>Thuê hội trường, phương tiện vận chuyển</t>
  </si>
  <si>
    <t>Chi bù tiền ăn</t>
  </si>
  <si>
    <t>Chi phí khác</t>
  </si>
  <si>
    <t>Công tác phí</t>
  </si>
  <si>
    <t>Phụ cấp công tác phí</t>
  </si>
  <si>
    <t>Tiền thuê phòng ngủ</t>
  </si>
  <si>
    <t>Chi khác</t>
  </si>
  <si>
    <t>Chi kỷ niệm các ngày lễ lớn</t>
  </si>
  <si>
    <t>Chi hỗ trợ khác</t>
  </si>
  <si>
    <t>Chi tiếp khách</t>
  </si>
  <si>
    <t>Chi các khoản khác</t>
  </si>
  <si>
    <t>Cước phí Internet, thư viện điện tử</t>
  </si>
  <si>
    <t>Thuê phương tiện vận chuyển</t>
  </si>
  <si>
    <t>Chi quy hoạch</t>
  </si>
  <si>
    <t>Mua sắm tài sản dùng cho công tác chuyên môn</t>
  </si>
  <si>
    <t>Chi xây dựng</t>
  </si>
  <si>
    <t>KẾ TOÁN</t>
  </si>
  <si>
    <t>TRƯỞNG PHÒNG</t>
  </si>
  <si>
    <t>Nội dung thanh toán</t>
  </si>
  <si>
    <t>Tiểu mục</t>
  </si>
  <si>
    <t>Nội dung chi</t>
  </si>
  <si>
    <t>Đơn vị sử dụng ngân sách</t>
  </si>
  <si>
    <t>Kế toán trưởng</t>
  </si>
  <si>
    <t>Thủ trưởng đơn vị</t>
  </si>
  <si>
    <t>DỰ TOÁN GIAO NĂM:</t>
  </si>
  <si>
    <t>DỰ TOÁN ĐÃ CHI:</t>
  </si>
  <si>
    <t>Stt</t>
  </si>
  <si>
    <t>(1)</t>
  </si>
  <si>
    <t>(2)</t>
  </si>
  <si>
    <t>(3)</t>
  </si>
  <si>
    <t>(4)</t>
  </si>
  <si>
    <t>(5)</t>
  </si>
  <si>
    <t>(6)</t>
  </si>
  <si>
    <t>(7)</t>
  </si>
  <si>
    <t>(8)</t>
  </si>
  <si>
    <t>(9)</t>
  </si>
  <si>
    <t>(10)</t>
  </si>
  <si>
    <t>(11)</t>
  </si>
  <si>
    <t>(14)</t>
  </si>
  <si>
    <t>KH</t>
  </si>
  <si>
    <t>GRDT01</t>
  </si>
  <si>
    <t>Không ghi vào
 khu vực này</t>
  </si>
  <si>
    <t>GIẤY RÚT DỰ TOÁN NGÂN SÁCH</t>
  </si>
  <si>
    <t xml:space="preserve">Thực chi            </t>
  </si>
  <si>
    <t>Tạm ứng</t>
  </si>
  <si>
    <t>Ứng trước đủ ĐK thanh toán</t>
  </si>
  <si>
    <t>Ứng trước chưa đủ ĐK thanh toán</t>
  </si>
  <si>
    <t>Số CKC, HĐK :……………..</t>
  </si>
  <si>
    <t xml:space="preserve">        Số CKC, HĐTH :……………..</t>
  </si>
  <si>
    <t>Mã nguồn NSNN</t>
  </si>
  <si>
    <t>Nộp thuế</t>
  </si>
  <si>
    <t>Tổng cộng</t>
  </si>
  <si>
    <t>Phần KBNN ghi</t>
  </si>
  <si>
    <t>Trong đó:</t>
  </si>
  <si>
    <t>1. Nộp thuế</t>
  </si>
  <si>
    <t>NỘP THUẾ</t>
  </si>
  <si>
    <t>Mã số thuế:……………………Mã NDKT……………………….Mã chương: …………………………….</t>
  </si>
  <si>
    <t>Cơ quan quản lý thu:……………………………………………...Mã cơ quan thu:…………………………</t>
  </si>
  <si>
    <t>KBNN hạch toán khoản thu:………………………………………………………………………………….</t>
  </si>
  <si>
    <t>Số tiền nộp thuế (ghi bằng chữ) :……………………………………………………………………………..</t>
  </si>
  <si>
    <t>……………………………………………………………………………………………………………….</t>
  </si>
  <si>
    <t>Mã CQ thu</t>
  </si>
  <si>
    <t>THANH TOÁN CHO ĐƠN VỊ HƯỞNG</t>
  </si>
  <si>
    <t>Mã ĐBHC :…………….</t>
  </si>
  <si>
    <t>2. Trả đơn vị hưởng</t>
  </si>
  <si>
    <t>Bộ phận kiểm soát của KBNN</t>
  </si>
  <si>
    <t>Kiểm soát</t>
  </si>
  <si>
    <t>Phụ trách</t>
  </si>
  <si>
    <t>Người nhận tiền</t>
  </si>
  <si>
    <t xml:space="preserve">Thủ quỹ        Kế toán      Kế toán trưởng       Giám đốc  </t>
  </si>
  <si>
    <t>Kế toán         Kế toán trưởng           Giám đốc</t>
  </si>
  <si>
    <t>Mã NDKT</t>
  </si>
  <si>
    <t>Số:</t>
  </si>
  <si>
    <t>Mã</t>
  </si>
  <si>
    <t>Giá trị</t>
  </si>
  <si>
    <t>Nội dung KT 1</t>
  </si>
  <si>
    <t>Nội dung KT 2</t>
  </si>
  <si>
    <t>Nội dung KT 3</t>
  </si>
  <si>
    <t>Nội dung KT 4</t>
  </si>
  <si>
    <t>Nội dung KT 5</t>
  </si>
  <si>
    <t xml:space="preserve">  Tổng số tiền</t>
  </si>
  <si>
    <t>DANH MỤC MÃ SỐ NỘI DUNG KINH TẾ (MỤC, TIỂU MỤC)</t>
  </si>
  <si>
    <t>Mã số Mục</t>
  </si>
  <si>
    <t>Mã số Tiểu mục</t>
  </si>
  <si>
    <t>TÊN GỌI</t>
  </si>
  <si>
    <t>I. PHẦN THU</t>
  </si>
  <si>
    <t>Nhóm 0110:</t>
  </si>
  <si>
    <t>THU THUẾ, PHÍ VÀ LỆ PHÍ</t>
  </si>
  <si>
    <t>Tiểu nhóm 0111:</t>
  </si>
  <si>
    <t>Thuế thu nhập và thu nhập sau thuế thu nhập</t>
  </si>
  <si>
    <t>Thuế thu nhập cá nhân</t>
  </si>
  <si>
    <t>Thuế thu nhập từ tiền lương, tiền công của người lao động Việt Nam</t>
  </si>
  <si>
    <t>Thuế thu nhập cá nhân khác</t>
  </si>
  <si>
    <t>Tiểu nhóm 0114:</t>
  </si>
  <si>
    <t>Thu phí và lệ phí</t>
  </si>
  <si>
    <t>Phí thuộc lĩnh vực công nghiệp, xây dựng</t>
  </si>
  <si>
    <t>Phí xây dựng</t>
  </si>
  <si>
    <t>Phí thuộc lĩnh vực thương mại, đầu tư</t>
  </si>
  <si>
    <t>Phí thẩm định kinh doanh thương mại có điều kiện thuộc các lĩnh vực, các ngành nghề</t>
  </si>
  <si>
    <t>Phí thẩm định dự án đầu tư xây dựng (gồm: thẩm định phần thuyết minh và thiết kế cơ sở); thẩm định thiết kế kỹ thuật và các đồ án qui hoạch</t>
  </si>
  <si>
    <t>Nhóm 0200</t>
  </si>
  <si>
    <t>THU TỪ TÀI SẢN, ĐÓNG GÓP XÃ HỘI VÀ THU KHÁC</t>
  </si>
  <si>
    <t>Tiểu nhóm 0120:</t>
  </si>
  <si>
    <t>Các khoản huy động không hoàn trả và đóng góp</t>
  </si>
  <si>
    <t>Các khoản huy động theo quyết định của Nhà nước</t>
  </si>
  <si>
    <t>Các khoản đóng góp</t>
  </si>
  <si>
    <t>Đóng góp để ủng hộ đồng bào bị thiên tai, bão lụt</t>
  </si>
  <si>
    <t>Đóng góp quỹ an ninh, quốc phòng</t>
  </si>
  <si>
    <t>Đóng góp quỹ phát triển ngành</t>
  </si>
  <si>
    <t>Đóng góp để ủng hộ nước ngoài</t>
  </si>
  <si>
    <t>II. PHẦN CHI</t>
  </si>
  <si>
    <t>Nhóm 0500:</t>
  </si>
  <si>
    <t>CHI HOẠT ĐỘNG</t>
  </si>
  <si>
    <t>Tiểu nhóm 0129:</t>
  </si>
  <si>
    <t>Chi thanh toán cho cá nhân</t>
  </si>
  <si>
    <t>Tiền lương</t>
  </si>
  <si>
    <t>Lương ngạch, bậc theo quỹ lương được duyệt</t>
  </si>
  <si>
    <t>Lương tập sự, công chức dự bị</t>
  </si>
  <si>
    <t>Lương hợp đồng dài hạn</t>
  </si>
  <si>
    <t>Lương cán bộ công nhân viên dôi ra ngoài biên chế</t>
  </si>
  <si>
    <t>Lương khác</t>
  </si>
  <si>
    <t>Tiền công trả cho lao động thường xuyên theo hợp đồng</t>
  </si>
  <si>
    <t>Phụ cấp lương</t>
  </si>
  <si>
    <t>Phụ cấp chức vụ</t>
  </si>
  <si>
    <t>Phụ cấp khu vực</t>
  </si>
  <si>
    <t>Phụ cấp thu hút</t>
  </si>
  <si>
    <t>Phụ cấp đắt đỏ</t>
  </si>
  <si>
    <t>Phụ cấp làm đêm</t>
  </si>
  <si>
    <t>Phụ cấp thêm giờ</t>
  </si>
  <si>
    <t>Phụ cấp độc hại, nguy hiểm</t>
  </si>
  <si>
    <t>Phụ cấp lưu động</t>
  </si>
  <si>
    <t>Phụ cấp đại biểu Quốc hội, đại biểu Hội đồng nhân dân</t>
  </si>
  <si>
    <t>Phụ cấp ưu đãi nghề</t>
  </si>
  <si>
    <t>Phụ cấp trách nhiệm theo nghề, theo công việc</t>
  </si>
  <si>
    <t>Phụ cấp trực</t>
  </si>
  <si>
    <t>Phụ cấp thâm niên nghề</t>
  </si>
  <si>
    <t>Phụ cấp đặc biệt khác của ngành</t>
  </si>
  <si>
    <t>Phụ cấp thâm niên vượt khung</t>
  </si>
  <si>
    <t>Phụ cấp kiêm nhiệm</t>
  </si>
  <si>
    <t>Tiền thưởng</t>
  </si>
  <si>
    <t>Thưởng thường xuyên theo định mức</t>
  </si>
  <si>
    <t>Thưởng đột xuất theo định mức</t>
  </si>
  <si>
    <t>Các chi phí khác theo chế độ liên quan đến công tác khen thưởng</t>
  </si>
  <si>
    <t>Phúc lợi tập thể</t>
  </si>
  <si>
    <t>Trợ cấp khó khăn thường xuyên</t>
  </si>
  <si>
    <t>Trợ cấp khó khăn đột xuất</t>
  </si>
  <si>
    <t>Tiền tàu xe nghỉ phép năm</t>
  </si>
  <si>
    <t>Tiền thuốc y tế trong các cơ quan, đơn vị</t>
  </si>
  <si>
    <t>Tiền hoá chất vệ sinh phòng dịch</t>
  </si>
  <si>
    <t>Tiền khám bệnh định kỳ</t>
  </si>
  <si>
    <t>Tiền nước uống</t>
  </si>
  <si>
    <t>Các khoản khác</t>
  </si>
  <si>
    <t>Bảo hiểm xã hội</t>
  </si>
  <si>
    <t>Bảo hiểm y tế</t>
  </si>
  <si>
    <t>Kinh phí công đoàn</t>
  </si>
  <si>
    <t>Các khoản thanh toán khác cho cá nhân</t>
  </si>
  <si>
    <t>Tiền ăn</t>
  </si>
  <si>
    <t>Tiểu nhóm 0130</t>
  </si>
  <si>
    <t>Chi về hàng hoá, dịch vụ</t>
  </si>
  <si>
    <t>Thanh toán dịch vụ công cộng</t>
  </si>
  <si>
    <t>Thanh toán tiền điện</t>
  </si>
  <si>
    <t>Thanh toán tiền nước</t>
  </si>
  <si>
    <t>Thanh toán tiền nhiên liệu</t>
  </si>
  <si>
    <t>Thanh toán tiền vệ sinh, môi trường</t>
  </si>
  <si>
    <t>Thanh toán khoán phương tiện theo chế độ</t>
  </si>
  <si>
    <t>Vật tư văn phòng</t>
  </si>
  <si>
    <t>Văn phòng phẩm</t>
  </si>
  <si>
    <t>Mua sắm công cụ, dụng cụ văn phòng</t>
  </si>
  <si>
    <t>Khoán văn phòng phẩm</t>
  </si>
  <si>
    <t>Vật tư văn phòng khác</t>
  </si>
  <si>
    <t>Thông tin, tuyên truyền, liên lạc</t>
  </si>
  <si>
    <t>Cước phí điện thoại trong nước</t>
  </si>
  <si>
    <t>Cước phí điện thoại quốc tế</t>
  </si>
  <si>
    <t>Cước phí bưu chính</t>
  </si>
  <si>
    <t>Thuê bao kênh vệ tinh</t>
  </si>
  <si>
    <t>Tuyên truyền</t>
  </si>
  <si>
    <t>Quảng cáo</t>
  </si>
  <si>
    <t>Phim ảnh</t>
  </si>
  <si>
    <t>Ấn phẩm truyền thông</t>
  </si>
  <si>
    <t>Sách, báo, tạp chí thư viện</t>
  </si>
  <si>
    <t>Chi tuyên truyền, giáo dục pháp luật trong cơ quan, đơn vị theo chế độ</t>
  </si>
  <si>
    <t>Chi tủ sách pháp luật ở xã, phường, thị trấn theo chế độ</t>
  </si>
  <si>
    <t>Thuê bao đường điện thoại</t>
  </si>
  <si>
    <t>Thuê bao cáp truyền hình</t>
  </si>
  <si>
    <t>Khoán điện thoại</t>
  </si>
  <si>
    <t>Bồi dưỡng giảng viên, báo cáo viên</t>
  </si>
  <si>
    <t>Tiền vé máy bay, tàu xe</t>
  </si>
  <si>
    <t>Thuê phiên dịch, biên dịch phục vụ hội nghị</t>
  </si>
  <si>
    <t>Các khoản thuê mướn khác phục vụ hội nghị</t>
  </si>
  <si>
    <t>Tiền vé máy bay, tàu, xe</t>
  </si>
  <si>
    <t>Khoán công tác phí</t>
  </si>
  <si>
    <t>Công tác phí của trưởng thôn, bản ở miền núi</t>
  </si>
  <si>
    <t>Chi phí thuê mướn</t>
  </si>
  <si>
    <t>Thuê nhà</t>
  </si>
  <si>
    <t>Thuê đất</t>
  </si>
  <si>
    <t>Thuê thiết bị các loại</t>
  </si>
  <si>
    <t>Thuê chuyên gia và giảng viên nước ngoài</t>
  </si>
  <si>
    <t>Thuê chuyên gia và giảng viên trong nước</t>
  </si>
  <si>
    <t>Thuê lao động trong nước</t>
  </si>
  <si>
    <t>Không bao gồm: Thuê lao động theo hợp đồng thường xuyên - đã hạch toán ở Mục 6050; thuê lao động trong hợp đồng thực hiện nhiệm vụ chuyên môn - đã hạch toán ở Tiểu mục 7012.</t>
  </si>
  <si>
    <t>Thuê đào tạo lại cán bộ</t>
  </si>
  <si>
    <t>Thuê phiên dịch, biên dịch</t>
  </si>
  <si>
    <t>Chi phí thuê mướn khác</t>
  </si>
  <si>
    <t>Chi đoàn ra</t>
  </si>
  <si>
    <t>Tiền vé máy bay, tàu, xe (bao gồm cả thuê phương tiện đi lại)</t>
  </si>
  <si>
    <t>Tiền ở</t>
  </si>
  <si>
    <t>Tiền tiêu vặt</t>
  </si>
  <si>
    <t>Phí, lệ phí liên quan</t>
  </si>
  <si>
    <t>Khoán chi đoàn ra theo chế độ</t>
  </si>
  <si>
    <t>Chi đoàn vào</t>
  </si>
  <si>
    <t>Khoán chi đoàn vào theo chế độ</t>
  </si>
  <si>
    <t>Sửa chữa tài sản phục vụ công tác chuyên môn và duy tu, bảo dưỡng các công trình cơ sở hạ tầng từ kinh phí thường xuyên</t>
  </si>
  <si>
    <t>Sách, tài liệu và chế độ dùng cho công tác chuyên môn</t>
  </si>
  <si>
    <t>Bảo trì và hoàn thiện phần mềm máy tính</t>
  </si>
  <si>
    <t>Chi phí nghiệp vụ chuyên môn của từng ngành</t>
  </si>
  <si>
    <t>Chi mua, in ấn, phô tô tài liệu chỉ dùng cho chuyên môn của ngành</t>
  </si>
  <si>
    <t>Chi mua súc vật dùng cho hoạt động chuyên môn của ngành</t>
  </si>
  <si>
    <t>Chi mật phí</t>
  </si>
  <si>
    <t>Chi nuôi phạm nhân, can phạm</t>
  </si>
  <si>
    <t>Chi thanh toán hợp đồng thực hiện nghiệp vụ chuyên môn</t>
  </si>
  <si>
    <t>Chi trả nhuận bút theo chế độ</t>
  </si>
  <si>
    <t>Chi phí nghiệp vụ bảo quản theo chế độ</t>
  </si>
  <si>
    <t>Chi hỗ trợ xây dựng văn bản qui phạm pháp luật</t>
  </si>
  <si>
    <t>Chi phí nhập, xuất hàng dự trữ quốc gia</t>
  </si>
  <si>
    <t>Chi thực hiện đề tài nghiên cứu khoa học theo chế độ qui định</t>
  </si>
  <si>
    <t>Tiểu nhóm 0131:</t>
  </si>
  <si>
    <t>Chi hỗ trợ và bổ sung</t>
  </si>
  <si>
    <t>Chi xúc tiến thương mại và các khoản phụ thu</t>
  </si>
  <si>
    <t>Chi xúc tiến thương mại</t>
  </si>
  <si>
    <t>Chi từ phụ thu lắp đặt máy điện thoại</t>
  </si>
  <si>
    <t>Chi từ phụ thu giá bán điện</t>
  </si>
  <si>
    <t>Chi từ nguồn phụ thu giá bán nước</t>
  </si>
  <si>
    <t>Chi từ nguồn phụ thu giá mặt hàng nhựa (PVC)</t>
  </si>
  <si>
    <t>Tiểu nhóm 0132:</t>
  </si>
  <si>
    <t>Các khoản chi khác</t>
  </si>
  <si>
    <t>Chênh lệch tỷ giá ngoại tệ ngân sách nhà nước</t>
  </si>
  <si>
    <t>Chi khắc phục hậu quả thiên tai cho các đơn vị dự toán và cho các doanh nghiệp</t>
  </si>
  <si>
    <t>Chi thưởng và chi phí xử lý các hành vi vi phạm pháp luật của các vụ xử lý không có thu hoặc thu không đủ chi</t>
  </si>
  <si>
    <t>Chi đón tiếp Việt kiều</t>
  </si>
  <si>
    <t>Chi các khoản phí và lệ phí của các đơn vị dự toán</t>
  </si>
  <si>
    <t>Chi bảo hiểm tài sản và phương tiện của các đơn vị dự toán</t>
  </si>
  <si>
    <t>Chi bồi thường thiệt hại cho các đối tượng bị oan do cơ quan tố tụng gây ra theo chế độ qui định</t>
  </si>
  <si>
    <t>Chi bồi thường thiệt hại do công chức, viên chức nhà nước gây ra theo chế độ qui định</t>
  </si>
  <si>
    <t>Chi lập quỹ khen thưởng theo chế độ qui định</t>
  </si>
  <si>
    <t>Chi chiết khấu phát hành trái phiếu</t>
  </si>
  <si>
    <t>Chi quy hoạch tổng thể phát triển kinh tế - xã hội của cả nước, vùng, lãnh thổ</t>
  </si>
  <si>
    <t>Chi quy hoạch phát triển ngành, lĩnh vực, sản phẩm chủ yếu</t>
  </si>
  <si>
    <t>Chi quy hoạch xây dựng đô thị, điểm dân cư nông thôn</t>
  </si>
  <si>
    <t>Chi quy hoạch sử dụng đất</t>
  </si>
  <si>
    <t>Mua, đầu tư tài sản vô hình</t>
  </si>
  <si>
    <t>Tiểu  mục</t>
  </si>
  <si>
    <t>Mua bằng sáng chế</t>
  </si>
  <si>
    <t>Mua bản quyền nhãn hiệu thương mại</t>
  </si>
  <si>
    <t>Mua phần mềm máy tính</t>
  </si>
  <si>
    <t>Đầu tư, xây dựng phần mềm máy tính</t>
  </si>
  <si>
    <t>Sửa chữa tài sản phục vụ chuyên môn và các công trình cơ sở hạ tầng từ kinh phí đầu tư</t>
  </si>
  <si>
    <t>Hạch toán vào các Tiểu mục 9118,9121,9122,9123,9149 bao gồm cả chi phí thiết kế, lập dự toán theo chế độ</t>
  </si>
  <si>
    <t>Tiểu nhóm 0136</t>
  </si>
  <si>
    <t>Chi đầu tư xây dựng cơ bản</t>
  </si>
  <si>
    <t>Chi chuẩn bị đầu tư</t>
  </si>
  <si>
    <t>Chi điều tra, khảo sát</t>
  </si>
  <si>
    <t>Chi lập dự án đầu tư</t>
  </si>
  <si>
    <t>Chi tổ chức thẩm định dự án</t>
  </si>
  <si>
    <t>Chi đánh giá tác động của môi trường</t>
  </si>
  <si>
    <t>Chi bồi thường giải phóng mặt bằng, tái định cư</t>
  </si>
  <si>
    <t>Chi đền bù đất đai và các tài sản trên đất</t>
  </si>
  <si>
    <t>Chi thực hiện tái định cư</t>
  </si>
  <si>
    <t>Chi tổ chức bồi thường giải phóng mặt bằng</t>
  </si>
  <si>
    <t>Chi phí sử dụng đất trong thời gian xây dựng (nếu có)</t>
  </si>
  <si>
    <t>Chi đầu tư xây dựng hạ tầng kỹ thuật (nếu có)</t>
  </si>
  <si>
    <t>Chi xây dựng các công trình, hạng mục công trình</t>
  </si>
  <si>
    <t>Chi phá và tháo dỡ các vật kiến trúc cũ</t>
  </si>
  <si>
    <t>Chi san lấp mặt bằng xây dựng</t>
  </si>
  <si>
    <t>Chi xây dựng công trình tạm, công trình phụ trợ phục vụ thi công</t>
  </si>
  <si>
    <t>Chi xây dựng nhà tạm tại hiện trường để ở và điều hành thi công</t>
  </si>
  <si>
    <t>Chi thiết bị</t>
  </si>
  <si>
    <t>Chi mua sắm thiết bị công nghệ</t>
  </si>
  <si>
    <t>Chi lắp đặt, thí nghiệm, hiệu chỉnh thiết bị</t>
  </si>
  <si>
    <t>Chi đào tạo, chuyển giao công nghệ (nếu có)</t>
  </si>
  <si>
    <t>Chi phí vận chuyển, bảo hiểm</t>
  </si>
  <si>
    <t>Thuế và các loại phí liên quan</t>
  </si>
  <si>
    <t>Chi phí quản lý dự án</t>
  </si>
  <si>
    <t>Chi phí tư vấn đầu tư xây dựng</t>
  </si>
  <si>
    <t>Lệ phí cấp đất xây dựng, cấp giấy phép xây dựng</t>
  </si>
  <si>
    <t>Tên CTMT, DA</t>
  </si>
  <si>
    <t>Tên đơn vị</t>
  </si>
  <si>
    <t>ĐƠN VỊ HƯỞNG</t>
  </si>
  <si>
    <t>Tên người nhận</t>
  </si>
  <si>
    <t>Tổng cộng:</t>
  </si>
  <si>
    <t>Mã cấp NS: 3</t>
  </si>
  <si>
    <t>Cấp ngày</t>
  </si>
  <si>
    <t>Hình thức thanh toán bằng Tiền mặt</t>
  </si>
  <si>
    <t>S</t>
  </si>
  <si>
    <t>£</t>
  </si>
  <si>
    <t>Nguyễn Thị Thu Hiền</t>
  </si>
  <si>
    <t>Lê Sỹ Thiệp</t>
  </si>
  <si>
    <t>(Ký, ghi rõ họ tên)</t>
  </si>
  <si>
    <t>Thanh toán cho đơn vị hưởng</t>
  </si>
  <si>
    <t>……....................…………………………………………………………………………………………..</t>
  </si>
  <si>
    <t>…………………………………………………………………………………………………………….</t>
  </si>
  <si>
    <t>Huy động Xây dựng kết cấu hạ tầng</t>
  </si>
  <si>
    <t>Huy động Mục đích khác</t>
  </si>
  <si>
    <t>Đóng góp Xây dựng kết cấu hạ tầng tại địa phương</t>
  </si>
  <si>
    <t>Đóng góp Xây dựng nhà tình nghĩa</t>
  </si>
  <si>
    <t>Tiền công trả cho lao động thường xuyên theo hợp đồng khác</t>
  </si>
  <si>
    <t>Phụ cấp Khác</t>
  </si>
  <si>
    <t>Tiền thưởng Khác</t>
  </si>
  <si>
    <t>Phúc lợi khác</t>
  </si>
  <si>
    <t>Đóng góp Khác</t>
  </si>
  <si>
    <t>Thanh toán Tiền ăn</t>
  </si>
  <si>
    <t>Thanh toán Chi khám chữa bệnh cho cán bộ, công chức Việt Nam làm việc ở nước ngoài</t>
  </si>
  <si>
    <t>Thanh toán Sinh hoạt phí cho cán bộ, công chức Việt Nam làm việc ở nước ngoài</t>
  </si>
  <si>
    <t>Thanh toán Chi chênh lệch thu nhập thực tế so với lương ngạch bậc, chức vụ</t>
  </si>
  <si>
    <t>Thanh toán Trợ cấp, phụ cấp khác</t>
  </si>
  <si>
    <t>Thanh toán Khác</t>
  </si>
  <si>
    <t>Cươc Fax</t>
  </si>
  <si>
    <t>Chi Khác</t>
  </si>
  <si>
    <t>Chi phí khác Hội nghị</t>
  </si>
  <si>
    <t>Chi công tác phí Khác</t>
  </si>
  <si>
    <t>Chi sửa chữa, duy tu, bảo dưỡng Mô tô</t>
  </si>
  <si>
    <t>Chi sửa chữa, duy tu, bảo dưỡng Ô tô con, ô tô tải</t>
  </si>
  <si>
    <t>Chi sửa chữa, duy tu, bảo dưỡng Xe chuyên dùng</t>
  </si>
  <si>
    <t>Chi sửa chữa, duy tu, bảo dưỡng Tàu, thuyền</t>
  </si>
  <si>
    <t>Chi sửa chữa, duy tu, bảo dưỡng Trang thiết bị kỹ thuật chuyên dụng</t>
  </si>
  <si>
    <t>Chi sửa chữa, duy tu, bảo dưỡng Điều hoà nhiệt độ</t>
  </si>
  <si>
    <t>Chi sửa chữa, duy tu Nhà cửa</t>
  </si>
  <si>
    <t>Chi sửa chữa, duy tu, bảo dưỡng Thiết bị phòng cháy, chữa cháy</t>
  </si>
  <si>
    <t>Chi sửa chữa, duy tu, bảo dưỡng Thiết bị tin học</t>
  </si>
  <si>
    <t>Chi sửa chữa, duy tu, bảo dưỡng Máy photocopy</t>
  </si>
  <si>
    <t>Chi sửa chữa, duy tu, bảo dưỡng Máy fax</t>
  </si>
  <si>
    <t>Chi sửa chữa, duy tu, bảo dưỡng Máy phát điện</t>
  </si>
  <si>
    <t>Chi sửa chữa, duy tu, bảo dưỡng Máy bơm nước</t>
  </si>
  <si>
    <t>Chi sửa chữa, duy tu Công trình văn hoá, công viên, thể thao</t>
  </si>
  <si>
    <t>Chi sửa chữa, duy tu Đường điện, cấp thoát nước</t>
  </si>
  <si>
    <t>Chi sửa chữa, duy tu Đường sá, cầu cống, bến cảng, sân bay</t>
  </si>
  <si>
    <t>Chi sửa chữa, duy tu Đê điều, hồ đập, kênh mương</t>
  </si>
  <si>
    <t>Chi sửa chữa, duy tu, bảo dưỡng Các tài sản và công trình hạ tầng cơ sở khác</t>
  </si>
  <si>
    <t>Chi mua hàng hoá, vật tư dùng cho chuyên môn</t>
  </si>
  <si>
    <t>Chi mua Trang thiết bị kỹ thuật chuyên dụng (không phải là tài sản cố định)</t>
  </si>
  <si>
    <t>Chi mua Đồng phục, trang phục</t>
  </si>
  <si>
    <t>Chi mua Bảo hộ lao động</t>
  </si>
  <si>
    <t>Chi mua Sách, tài liệu, chế độ dùng cho công tác chuyên môn của ngành (không phải là tài sản cố định)</t>
  </si>
  <si>
    <t>Chi quy hoạch Khác</t>
  </si>
  <si>
    <t>Chi mua tài sản vô hình Khác</t>
  </si>
  <si>
    <t>Mua Mô tô</t>
  </si>
  <si>
    <t>Mua Ô tô con, ô tô tải</t>
  </si>
  <si>
    <t>Mua Xe chuyên dùng</t>
  </si>
  <si>
    <t>Mua Tàu, thuyền</t>
  </si>
  <si>
    <t>Mua Trang thiết bị kỹ thuật chuyên dụng</t>
  </si>
  <si>
    <t>Mua Điều hoà nhiệt độ</t>
  </si>
  <si>
    <t>Mua Nhà cửa</t>
  </si>
  <si>
    <t>Mua Thiết bị phòng cháy, chữa cháy</t>
  </si>
  <si>
    <t>Mua Sách, tài liệu và chế độ dùng cho công tác chuyên môn</t>
  </si>
  <si>
    <t>Mua Thiết bị tin học</t>
  </si>
  <si>
    <t>Mua Máy photocopy</t>
  </si>
  <si>
    <t>Mua Máy fax</t>
  </si>
  <si>
    <t>Mua Máy phát điện</t>
  </si>
  <si>
    <t>Mua Máy bơm nước</t>
  </si>
  <si>
    <t>Mua Tài sản khác</t>
  </si>
  <si>
    <t>Chi sửa chữa Mô tô</t>
  </si>
  <si>
    <t>Chi sửa chữa Ô tô con, ô tô tải</t>
  </si>
  <si>
    <t>Chi sửa chữa Xe chuyên dùng</t>
  </si>
  <si>
    <t>Chi sửa chữa Tàu, thuyền</t>
  </si>
  <si>
    <t>Chi sửa chữa Trang thiết bị kỹ thuật chuyên dụng</t>
  </si>
  <si>
    <t>Chi sửa chữa Điều hoà nhiệt độ</t>
  </si>
  <si>
    <t>Chi sửa chữa Nhà cửa</t>
  </si>
  <si>
    <t>Chi sửa chữa Thiết bị phòng cháy, chữa cháy</t>
  </si>
  <si>
    <t>Chi sửa chữa Sách, tài liệu và chế độ dùng cho công tác chuyên môn</t>
  </si>
  <si>
    <t>Chi sửa chữa Thiết bị tin học</t>
  </si>
  <si>
    <t>Chi sửa chữa Máy photocopy</t>
  </si>
  <si>
    <t>Chi sửa chữa Máy fax</t>
  </si>
  <si>
    <t>Chi sửa chữa Máy phát điện</t>
  </si>
  <si>
    <t>Chi sửa chữa Máy bơm nước</t>
  </si>
  <si>
    <t>Chi sửa chữa Công trình văn hoá, công viên, thể thao</t>
  </si>
  <si>
    <t>Chi sửa chữa Đường điện, cấp thoát nước</t>
  </si>
  <si>
    <t>Chi sửa chữa Đường sá, cầu cống, bến cảng, sân bay</t>
  </si>
  <si>
    <t>Chi sửa chữa Đê điều, hồ đập, kênh mương</t>
  </si>
  <si>
    <t>Chi sửa chữa Các tài sản và công trình hạ tầng cơ sở khác</t>
  </si>
  <si>
    <t>Chi phí chuẩn bị đầu tư khác</t>
  </si>
  <si>
    <t>Chi bồi thường giải phóng mặt bằng, tái định cư Khác</t>
  </si>
  <si>
    <t>Chi xây dựng khác</t>
  </si>
  <si>
    <t>Chi thiết bị Khác</t>
  </si>
  <si>
    <t>DANH MỤC NGUỒN VỐN</t>
  </si>
  <si>
    <t>GRDT</t>
  </si>
  <si>
    <t xml:space="preserve"> Mã chương</t>
  </si>
  <si>
    <t>Mã ngành KT</t>
  </si>
  <si>
    <t>Nợ TK :………..…………….</t>
  </si>
  <si>
    <t>Có TK :……….……………..</t>
  </si>
  <si>
    <t>:…………………</t>
  </si>
  <si>
    <t>Mã ĐBHC :……….………….</t>
  </si>
  <si>
    <t>Đơn vị nhận tiền:</t>
  </si>
  <si>
    <t>Hoặc người nhận tiền:</t>
  </si>
  <si>
    <t>Chuyển khoản</t>
  </si>
  <si>
    <t>Tiền mặt</t>
  </si>
  <si>
    <t>Tên CTMT, DA:</t>
  </si>
  <si>
    <t>Năm NS: 2017</t>
  </si>
  <si>
    <t>Tên đơn vị (Người nộp thuế)</t>
  </si>
  <si>
    <t>Ngày tháng Kho bạc</t>
  </si>
  <si>
    <t>Đơn vị tính: đồng</t>
  </si>
  <si>
    <t>Ngày TT</t>
  </si>
  <si>
    <t>Nội dung KT 6</t>
  </si>
  <si>
    <t>Nội dung KT 7</t>
  </si>
  <si>
    <t>(12)</t>
  </si>
  <si>
    <t>(13)</t>
  </si>
  <si>
    <t>(15)</t>
  </si>
  <si>
    <t>(16)</t>
  </si>
  <si>
    <t>(17)</t>
  </si>
  <si>
    <t>(18)</t>
  </si>
  <si>
    <t>(19)</t>
  </si>
  <si>
    <t>(20)</t>
  </si>
  <si>
    <t>(21)</t>
  </si>
  <si>
    <t>(22)</t>
  </si>
  <si>
    <t>(23)</t>
  </si>
  <si>
    <t>(24)</t>
  </si>
  <si>
    <t>(25)</t>
  </si>
  <si>
    <t>(26)</t>
  </si>
  <si>
    <t>(27)</t>
  </si>
  <si>
    <t>(28)</t>
  </si>
  <si>
    <t>(29)</t>
  </si>
  <si>
    <t>(30)</t>
  </si>
  <si>
    <t xml:space="preserve">      Lê Sỹ Thiệp</t>
  </si>
  <si>
    <t>BÁO CÁO CHI TIẾT DỰ TOÁN</t>
  </si>
  <si>
    <t>Đơn vị rút dự toán: Đơn vị ABC</t>
  </si>
  <si>
    <t>Tài khoản:  1234563</t>
  </si>
  <si>
    <t>Tại KBNN: huyện ABB</t>
  </si>
  <si>
    <t>Mã ĐVQHNS: 1522122</t>
  </si>
  <si>
    <t>Ngày       tháng       năm 2017</t>
  </si>
  <si>
    <t>BẢNG KÊ GIẤY RÚT DỰ TOÁN NĂM 2017</t>
  </si>
  <si>
    <t>Kinh phí 1</t>
  </si>
  <si>
    <t>Kinh phí 2</t>
  </si>
  <si>
    <t>Kinh phí 3</t>
  </si>
  <si>
    <t>Kinh phí 4</t>
  </si>
  <si>
    <t>Kinh phí 5</t>
  </si>
  <si>
    <t>Kinh phí 6</t>
  </si>
  <si>
    <t>Kinh phí 7</t>
  </si>
  <si>
    <t>Đường liên thôn</t>
  </si>
  <si>
    <t>Đường  liên xã</t>
  </si>
  <si>
    <t>Đường  huyện</t>
  </si>
  <si>
    <t>Đường  tỉnh</t>
  </si>
  <si>
    <t>Đường Quốc lộ</t>
  </si>
  <si>
    <t xml:space="preserve">Thanh toán kinh phí XL </t>
  </si>
  <si>
    <t>Việc cải cách bộ luật thuế là điều mà các nhà lập pháp Mỹ chưa làm được từ nhiều thập niên qua. Lần cải tổ gần đây nhất được thông qua là vào năm 1986.</t>
  </si>
  <si>
    <t>Công ty ABC</t>
  </si>
  <si>
    <t>Công ty ABC1</t>
  </si>
  <si>
    <t>Công ty ABC2</t>
  </si>
  <si>
    <t>Công ty ABC3</t>
  </si>
  <si>
    <t>Công ty ABC4</t>
  </si>
  <si>
    <t>Thanh toán kinh phí  XL</t>
  </si>
  <si>
    <t>Yêu cầu các ô merge từ 15 đến 21 tự động thay đổi độ cao khi dữ liệu thay đổi</t>
  </si>
  <si>
    <r>
      <rPr>
        <b/>
        <sz val="10"/>
        <rFont val="Arial"/>
        <family val="1"/>
      </rPr>
      <t xml:space="preserve"> Mẫu số: C2-02/NS</t>
    </r>
    <r>
      <rPr>
        <sz val="10"/>
        <rFont val="Arial"/>
        <family val="1"/>
      </rPr>
      <t xml:space="preserve">
(TT số 08/2013/TT-BTC ngày  
10/01/2013 của Bộ Tài chính)</t>
    </r>
  </si>
  <si>
    <r>
      <t>KBNN A ghi sổ và thanh toán ngày</t>
    </r>
    <r>
      <rPr>
        <sz val="10"/>
        <rFont val="Arial"/>
        <family val="1"/>
      </rPr>
      <t>…..../.…./…......</t>
    </r>
  </si>
  <si>
    <r>
      <t>KBNN B, NH B ghi sổ ngày</t>
    </r>
    <r>
      <rPr>
        <sz val="10"/>
        <rFont val="Arial"/>
        <family val="1"/>
      </rPr>
      <t>…..../.…./…......</t>
    </r>
  </si>
  <si>
    <t xml:space="preserve">Mình từng bảo cái này mình làm khá đơn giản, nhưng có chú Trần Hòe có vẻ không tin. Cái này mình cũng chưa cần dùng đến VBA, Mình chỉ thêm một cột nữa ở ngay đầu trang tính, set Collumn Wight của cột này bằng với collumn Wight của tất cả các ô Merge cộng lại. </t>
  </si>
  <si>
    <t xml:space="preserve">Việc cải cách bộ luật thuế là điều mà các nhà lập pháp </t>
  </si>
  <si>
    <t>Việc cải cách bộ luật thuế là điều mà cá</t>
  </si>
  <si>
    <t xml:space="preserve">Việc cải cách bộ luật thuế là điều mà các nhà lập </t>
  </si>
  <si>
    <t>GRDT02</t>
  </si>
</sst>
</file>

<file path=xl/styles.xml><?xml version="1.0" encoding="utf-8"?>
<styleSheet xmlns="http://schemas.openxmlformats.org/spreadsheetml/2006/main" xmlns:mc="http://schemas.openxmlformats.org/markup-compatibility/2006" xmlns:x14ac="http://schemas.microsoft.com/office/spreadsheetml/2009/9/ac" mc:Ignorable="x14ac">
  <numFmts count="53">
    <numFmt numFmtId="43" formatCode="_-* #,##0.00\ _₫_-;\-* #,##0.00\ _₫_-;_-* &quot;-&quot;??\ _₫_-;_-@_-"/>
    <numFmt numFmtId="164" formatCode="_(* #,##0.00_);_(* \(#,##0.00\);_(* &quot;-&quot;??_);_(@_)"/>
    <numFmt numFmtId="165" formatCode="_-* #,##0_-;\-* #,##0_-;_-* &quot;-&quot;_-;_-@_-"/>
    <numFmt numFmtId="166" formatCode="_-* #,##0.00_-;\-* #,##0.00_-;_-* &quot;-&quot;??_-;_-@_-"/>
    <numFmt numFmtId="167" formatCode="_(* #,##0_);_(* \(#,##0\);_(* &quot;-&quot;??_);_(@_)"/>
    <numFmt numFmtId="168" formatCode="_ * #,##0_)\ _$_ ;_ * \(#,##0\)\ _$_ ;_ * &quot;-&quot;_)\ _$_ ;_ @_ "/>
    <numFmt numFmtId="169" formatCode="###\ ###\ ###\ ###\ ##0"/>
    <numFmt numFmtId="170" formatCode="#,#00;[Red]\-#,#00;_@&quot;-&quot;"/>
    <numFmt numFmtId="171" formatCode="_-* #,##0_-;\-* #,##0_-;_-* &quot;-&quot;??_-;_-@_-"/>
    <numFmt numFmtId="172" formatCode="dd/mm/yy;@"/>
    <numFmt numFmtId="173" formatCode="dd/mm/yyyy;@"/>
    <numFmt numFmtId="174" formatCode="_-* #,##0.00\ &quot;$&quot;_-;\-* #,##0.00\ &quot;$&quot;_-;_-* &quot;-&quot;??\ &quot;$&quot;_-;_-@_-"/>
    <numFmt numFmtId="175" formatCode="00#"/>
    <numFmt numFmtId="176" formatCode="0#"/>
    <numFmt numFmtId="177" formatCode="&quot;\&quot;#,##0.00;[Red]&quot;\&quot;&quot;\&quot;&quot;\&quot;&quot;\&quot;&quot;\&quot;&quot;\&quot;\-#,##0.00"/>
    <numFmt numFmtId="178" formatCode="&quot;\&quot;#,##0;[Red]&quot;\&quot;&quot;\&quot;\-#,##0"/>
    <numFmt numFmtId="179" formatCode=";;"/>
    <numFmt numFmtId="180" formatCode="0.000_)"/>
    <numFmt numFmtId="181" formatCode="&quot;$&quot;\ \ \ \ #,##0_);\(&quot;$&quot;\ \ \ #,##0\)"/>
    <numFmt numFmtId="182" formatCode="&quot;$&quot;\ \ \ \ \ #,##0_);\(&quot;$&quot;\ \ \ \ \ #,##0\)"/>
    <numFmt numFmtId="183" formatCode="_-* #.##0.000000_-;\-* #.##0.000000_-;_-* &quot;-&quot;??_-;_-@_-"/>
    <numFmt numFmtId="184" formatCode="#,##0.00\ &quot;F&quot;;[Red]\-#,##0.00\ &quot;F&quot;"/>
    <numFmt numFmtId="185" formatCode="_-* #,##0\ &quot;F&quot;_-;\-* #,##0\ &quot;F&quot;_-;_-* &quot;-&quot;\ &quot;F&quot;_-;_-@_-"/>
    <numFmt numFmtId="186" formatCode="#,##0\ &quot;F&quot;;[Red]\-#,##0\ &quot;F&quot;"/>
    <numFmt numFmtId="187" formatCode="#,##0.00\ &quot;F&quot;;\-#,##0.00\ &quot;F&quot;"/>
    <numFmt numFmtId="188" formatCode="#,##0\ &quot;$&quot;_);\(#,##0\ &quot;$&quot;\)"/>
    <numFmt numFmtId="189" formatCode="#,##0.00_ ;\-#,##0.00\ "/>
    <numFmt numFmtId="190" formatCode="0.000000"/>
    <numFmt numFmtId="191" formatCode="_-&quot;$&quot;* #,##0_-;\-&quot;$&quot;* #,##0_-;_-&quot;$&quot;* &quot;-&quot;_-;_-@_-"/>
    <numFmt numFmtId="192" formatCode="&quot;$&quot;#,##0;[Red]\-&quot;$&quot;#,##0"/>
    <numFmt numFmtId="193" formatCode="_-&quot;$&quot;* #,##0.00_-;\-&quot;$&quot;* #,##0.00_-;_-&quot;$&quot;* &quot;-&quot;??_-;_-@_-"/>
    <numFmt numFmtId="194" formatCode="[$-F800]dddd\,\ mmmm\ dd\,\ yyyy"/>
    <numFmt numFmtId="195" formatCode="0.000000000"/>
    <numFmt numFmtId="196" formatCode="0E+00;\趰"/>
    <numFmt numFmtId="197" formatCode="0.000%"/>
    <numFmt numFmtId="198" formatCode="0.0E+00;\趰"/>
    <numFmt numFmtId="199" formatCode="0.0%"/>
    <numFmt numFmtId="200" formatCode="_ * #,##0_ ;_ * \-#,##0_ ;_ * &quot;-&quot;_ ;_ @_ "/>
    <numFmt numFmtId="201" formatCode="0.0000%"/>
    <numFmt numFmtId="202" formatCode="_ * #,##0.00_ ;_ * \-#,##0.00_ ;_ * &quot;-&quot;??_ ;_ @_ "/>
    <numFmt numFmtId="203" formatCode="#,##0;\(#,##0\)"/>
    <numFmt numFmtId="204" formatCode="\t0.00%"/>
    <numFmt numFmtId="205" formatCode="0.000"/>
    <numFmt numFmtId="206" formatCode="\t#\ ??/??"/>
    <numFmt numFmtId="207" formatCode="#."/>
    <numFmt numFmtId="208" formatCode="#,###"/>
    <numFmt numFmtId="209" formatCode="#,##0\ &quot;$&quot;_);[Red]\(#,##0\ &quot;$&quot;\)"/>
    <numFmt numFmtId="210" formatCode="&quot;$&quot;###,0&quot;.&quot;00_);[Red]\(&quot;$&quot;###,0&quot;.&quot;00\)"/>
    <numFmt numFmtId="211" formatCode="m/d"/>
    <numFmt numFmtId="212" formatCode="&quot;ß&quot;#,##0;\-&quot;&quot;\ß&quot;&quot;#,##0"/>
    <numFmt numFmtId="213" formatCode="_-* #,##0.0\ _F_-;\-* #,##0.0\ _F_-;_-* &quot;-&quot;??\ _F_-;_-@_-"/>
    <numFmt numFmtId="214" formatCode="_-* #,##0\ &quot;DM&quot;_-;\-* #,##0\ &quot;DM&quot;_-;_-* &quot;-&quot;\ &quot;DM&quot;_-;_-@_-"/>
    <numFmt numFmtId="215" formatCode="_-* #,##0.00\ &quot;DM&quot;_-;\-* #,##0.00\ &quot;DM&quot;_-;_-* &quot;-&quot;??\ &quot;DM&quot;_-;_-@_-"/>
  </numFmts>
  <fonts count="144">
    <font>
      <sz val="10"/>
      <name val="Arial"/>
    </font>
    <font>
      <sz val="8"/>
      <name val="Arial"/>
      <family val="2"/>
      <charset val="163"/>
    </font>
    <font>
      <sz val="10"/>
      <name val="Arial"/>
      <family val="2"/>
      <charset val="163"/>
    </font>
    <font>
      <b/>
      <sz val="14"/>
      <name val="Times New Roman"/>
      <family val="1"/>
    </font>
    <font>
      <sz val="12"/>
      <name val="VNI-Times"/>
    </font>
    <font>
      <sz val="10"/>
      <name val="Arial"/>
      <family val="2"/>
    </font>
    <font>
      <sz val="11"/>
      <name val="VNbook-Antiqua"/>
    </font>
    <font>
      <sz val="10"/>
      <name val=".VnArial"/>
      <family val="2"/>
    </font>
    <font>
      <sz val="10"/>
      <name val="VNbook-Antiqua"/>
    </font>
    <font>
      <sz val="12"/>
      <name val="Times New Roman"/>
      <family val="1"/>
    </font>
    <font>
      <sz val="11"/>
      <name val="Times New Roman"/>
      <family val="1"/>
    </font>
    <font>
      <b/>
      <sz val="11"/>
      <name val="Times New Roman"/>
      <family val="1"/>
    </font>
    <font>
      <sz val="13"/>
      <name val="Times New Roman"/>
      <family val="1"/>
    </font>
    <font>
      <sz val="10"/>
      <name val="Times New Roman"/>
      <family val="1"/>
      <charset val="163"/>
    </font>
    <font>
      <b/>
      <sz val="12"/>
      <name val="Times New Roman"/>
      <family val="1"/>
      <charset val="163"/>
    </font>
    <font>
      <b/>
      <i/>
      <sz val="12"/>
      <name val="Times New Roman"/>
      <family val="1"/>
    </font>
    <font>
      <sz val="14"/>
      <name val="vntime"/>
      <charset val="163"/>
    </font>
    <font>
      <sz val="14"/>
      <name val=".VnTime"/>
      <family val="2"/>
    </font>
    <font>
      <sz val="10"/>
      <name val=".VnTime"/>
      <family val="2"/>
    </font>
    <font>
      <sz val="12"/>
      <name val=".VnTime"/>
      <family val="2"/>
    </font>
    <font>
      <sz val="13"/>
      <color indexed="10"/>
      <name val="Times New Roman"/>
      <family val="1"/>
    </font>
    <font>
      <sz val="10"/>
      <name val="Times New Roman"/>
      <family val="1"/>
    </font>
    <font>
      <sz val="9"/>
      <name val="Times New Roman"/>
      <family val="1"/>
    </font>
    <font>
      <sz val="10"/>
      <color indexed="10"/>
      <name val="Times New Roman"/>
      <family val="1"/>
    </font>
    <font>
      <b/>
      <sz val="14"/>
      <color indexed="12"/>
      <name val="Times New Roman"/>
      <family val="1"/>
    </font>
    <font>
      <sz val="14"/>
      <color indexed="12"/>
      <name val="Times New Roman"/>
      <family val="1"/>
    </font>
    <font>
      <b/>
      <u/>
      <sz val="13"/>
      <color indexed="12"/>
      <name val="Times New Roman"/>
      <family val="1"/>
    </font>
    <font>
      <b/>
      <u/>
      <sz val="12"/>
      <color indexed="12"/>
      <name val="Times New Roman"/>
      <family val="1"/>
    </font>
    <font>
      <b/>
      <sz val="12"/>
      <color indexed="12"/>
      <name val="Times New Roman"/>
      <family val="1"/>
    </font>
    <font>
      <b/>
      <sz val="14"/>
      <name val="Times New Roman"/>
      <family val="1"/>
      <charset val="163"/>
    </font>
    <font>
      <b/>
      <sz val="11"/>
      <name val="Times New Roman"/>
      <family val="1"/>
      <charset val="163"/>
    </font>
    <font>
      <sz val="14"/>
      <name val="Times New Roman"/>
      <family val="1"/>
      <charset val="163"/>
    </font>
    <font>
      <sz val="9"/>
      <color indexed="10"/>
      <name val="Times New Roman"/>
      <family val="1"/>
    </font>
    <font>
      <sz val="12"/>
      <color indexed="12"/>
      <name val="Times New Roman"/>
      <family val="1"/>
    </font>
    <font>
      <sz val="9"/>
      <color indexed="12"/>
      <name val="Times New Roman"/>
      <family val="1"/>
    </font>
    <font>
      <sz val="13"/>
      <color indexed="12"/>
      <name val="Times New Roman"/>
      <family val="1"/>
    </font>
    <font>
      <sz val="12"/>
      <color indexed="8"/>
      <name val="Times New Roman"/>
      <family val="2"/>
      <charset val="1"/>
    </font>
    <font>
      <sz val="14"/>
      <name val="??"/>
      <family val="3"/>
      <charset val="129"/>
    </font>
    <font>
      <sz val="12"/>
      <name val="????"/>
      <charset val="136"/>
    </font>
    <font>
      <sz val="10"/>
      <name val="???"/>
      <family val="3"/>
      <charset val="129"/>
    </font>
    <font>
      <sz val="12"/>
      <name val="¹UAAA¼"/>
      <family val="3"/>
      <charset val="129"/>
    </font>
    <font>
      <sz val="8"/>
      <name val="Times New Roman"/>
      <family val="1"/>
      <charset val="163"/>
    </font>
    <font>
      <sz val="12"/>
      <name val="Tms Rmn"/>
    </font>
    <font>
      <sz val="10"/>
      <name val="MS Sans Serif"/>
      <family val="2"/>
    </font>
    <font>
      <sz val="11"/>
      <name val="Tms Rmn"/>
    </font>
    <font>
      <sz val="10"/>
      <name val="MS Serif"/>
      <family val="1"/>
    </font>
    <font>
      <sz val="10"/>
      <color indexed="16"/>
      <name val="MS Serif"/>
      <family val="1"/>
    </font>
    <font>
      <sz val="8"/>
      <name val="Arial"/>
      <family val="2"/>
    </font>
    <font>
      <b/>
      <sz val="12"/>
      <color indexed="9"/>
      <name val="Tms Rmn"/>
    </font>
    <font>
      <b/>
      <sz val="12"/>
      <name val="Arial"/>
      <family val="2"/>
    </font>
    <font>
      <b/>
      <sz val="18"/>
      <name val="Arial"/>
      <family val="2"/>
    </font>
    <font>
      <b/>
      <sz val="8"/>
      <name val="MS Sans Serif"/>
      <family val="2"/>
    </font>
    <font>
      <sz val="12"/>
      <name val="Arial"/>
      <family val="2"/>
    </font>
    <font>
      <sz val="8"/>
      <name val="Wingdings"/>
      <charset val="2"/>
    </font>
    <font>
      <sz val="8"/>
      <name val="Helv"/>
    </font>
    <font>
      <sz val="8"/>
      <name val="MS Sans Serif"/>
      <family val="2"/>
    </font>
    <font>
      <b/>
      <sz val="8"/>
      <color indexed="8"/>
      <name val="Helv"/>
    </font>
    <font>
      <sz val="13"/>
      <name val=".VnTime"/>
      <family val="2"/>
    </font>
    <font>
      <sz val="10"/>
      <name val="VN Helvetica"/>
    </font>
    <font>
      <b/>
      <sz val="10"/>
      <name val="VN Helvetica"/>
    </font>
    <font>
      <sz val="10"/>
      <name val=" "/>
      <family val="1"/>
      <charset val="136"/>
    </font>
    <font>
      <sz val="14"/>
      <name val="뼻뮝"/>
      <family val="3"/>
    </font>
    <font>
      <sz val="12"/>
      <name val="바탕체"/>
      <family val="3"/>
    </font>
    <font>
      <sz val="12"/>
      <name val="뼻뮝"/>
      <family val="3"/>
    </font>
    <font>
      <sz val="10"/>
      <name val="굴림체"/>
      <family val="3"/>
    </font>
    <font>
      <sz val="12"/>
      <name val="Courier"/>
      <family val="3"/>
    </font>
    <font>
      <sz val="9"/>
      <color indexed="8"/>
      <name val="Arial"/>
      <family val="2"/>
      <charset val="163"/>
    </font>
    <font>
      <b/>
      <sz val="9"/>
      <color indexed="8"/>
      <name val="Arial"/>
      <family val="2"/>
      <charset val="163"/>
    </font>
    <font>
      <b/>
      <i/>
      <sz val="9"/>
      <color indexed="8"/>
      <name val="Arial"/>
      <family val="2"/>
      <charset val="163"/>
    </font>
    <font>
      <i/>
      <sz val="9"/>
      <color indexed="8"/>
      <name val="Arial"/>
      <family val="2"/>
      <charset val="163"/>
    </font>
    <font>
      <sz val="11"/>
      <name val="??"/>
      <family val="3"/>
      <charset val="129"/>
    </font>
    <font>
      <sz val="10"/>
      <name val="Helv"/>
      <family val="2"/>
    </font>
    <font>
      <b/>
      <u/>
      <sz val="14"/>
      <color indexed="8"/>
      <name val=".VnBook-AntiquaH"/>
      <family val="2"/>
    </font>
    <font>
      <sz val="12"/>
      <name val="¹ÙÅÁÃ¼"/>
      <charset val="129"/>
    </font>
    <font>
      <i/>
      <sz val="12"/>
      <color indexed="8"/>
      <name val=".VnBook-AntiquaH"/>
      <family val="2"/>
    </font>
    <font>
      <b/>
      <sz val="12"/>
      <color indexed="8"/>
      <name val=".VnBook-Antiqua"/>
      <family val="2"/>
    </font>
    <font>
      <i/>
      <sz val="12"/>
      <color indexed="8"/>
      <name val=".VnBook-Antiqua"/>
      <family val="2"/>
    </font>
    <font>
      <sz val="11"/>
      <name val="µ¸¿ò"/>
      <charset val="129"/>
    </font>
    <font>
      <sz val="12"/>
      <name val="µ¸¿òÃ¼"/>
      <family val="3"/>
      <charset val="129"/>
    </font>
    <font>
      <sz val="10"/>
      <name val="±¼¸²A¼"/>
      <family val="3"/>
      <charset val="129"/>
    </font>
    <font>
      <b/>
      <sz val="10"/>
      <name val="Helv"/>
    </font>
    <font>
      <b/>
      <sz val="12"/>
      <name val="Helv"/>
    </font>
    <font>
      <b/>
      <sz val="1"/>
      <color indexed="8"/>
      <name val="Courier"/>
      <family val="3"/>
    </font>
    <font>
      <b/>
      <sz val="11"/>
      <name val="Helv"/>
    </font>
    <font>
      <sz val="10"/>
      <name val=".VnAvant"/>
      <family val="2"/>
    </font>
    <font>
      <sz val="7"/>
      <name val="Small Fonts"/>
      <family val="2"/>
    </font>
    <font>
      <sz val="12"/>
      <color indexed="8"/>
      <name val="Times New Roman"/>
      <family val="2"/>
    </font>
    <font>
      <sz val="8.25"/>
      <color indexed="8"/>
      <name val="Microsoft Sans Serif"/>
      <family val="2"/>
    </font>
    <font>
      <sz val="11"/>
      <name val="–¾’©"/>
      <family val="1"/>
      <charset val="128"/>
    </font>
    <font>
      <sz val="11"/>
      <color indexed="32"/>
      <name val="VNI-Times"/>
    </font>
    <font>
      <sz val="14"/>
      <name val=".VnArial"/>
      <family val="2"/>
    </font>
    <font>
      <sz val="12"/>
      <name val="바탕체"/>
      <family val="1"/>
      <charset val="129"/>
    </font>
    <font>
      <sz val="9"/>
      <name val="Arial"/>
      <family val="2"/>
    </font>
    <font>
      <sz val="12"/>
      <name val="Times New Roman"/>
      <family val="1"/>
      <charset val="163"/>
      <scheme val="major"/>
    </font>
    <font>
      <sz val="12"/>
      <color rgb="FFFF0000"/>
      <name val="Times New Roman"/>
      <family val="1"/>
    </font>
    <font>
      <sz val="16"/>
      <name val="Times New Roman"/>
      <family val="1"/>
    </font>
    <font>
      <sz val="12"/>
      <color theme="0"/>
      <name val="Times New Roman"/>
      <family val="1"/>
    </font>
    <font>
      <sz val="20"/>
      <name val="Times New Roman"/>
      <family val="1"/>
    </font>
    <font>
      <sz val="12"/>
      <color indexed="9"/>
      <name val="Times New Roman"/>
      <family val="1"/>
    </font>
    <font>
      <b/>
      <i/>
      <sz val="10"/>
      <name val="Times New Roman"/>
      <family val="1"/>
    </font>
    <font>
      <i/>
      <sz val="10"/>
      <name val="Times New Roman"/>
      <family val="1"/>
    </font>
    <font>
      <sz val="12"/>
      <color indexed="8"/>
      <name val="Times New Roman"/>
      <family val="1"/>
    </font>
    <font>
      <b/>
      <sz val="12"/>
      <color indexed="8"/>
      <name val="Times New Roman"/>
      <family val="1"/>
    </font>
    <font>
      <sz val="8"/>
      <color indexed="10"/>
      <name val="Arial"/>
      <family val="2"/>
      <charset val="163"/>
    </font>
    <font>
      <sz val="10"/>
      <name val="Arial"/>
      <family val="2"/>
    </font>
    <font>
      <b/>
      <sz val="18"/>
      <color indexed="10"/>
      <name val="Times New Roman"/>
      <family val="1"/>
    </font>
    <font>
      <b/>
      <sz val="14"/>
      <name val="Times New Roman"/>
      <family val="1"/>
      <charset val="163"/>
      <scheme val="major"/>
    </font>
    <font>
      <b/>
      <sz val="14"/>
      <color indexed="10"/>
      <name val="Times New Roman"/>
      <family val="1"/>
      <charset val="163"/>
      <scheme val="major"/>
    </font>
    <font>
      <b/>
      <sz val="18"/>
      <color theme="0"/>
      <name val="Times New Roman"/>
      <family val="1"/>
    </font>
    <font>
      <sz val="10"/>
      <color rgb="FFFF0000"/>
      <name val="Arial"/>
      <family val="2"/>
    </font>
    <font>
      <sz val="10"/>
      <color indexed="9"/>
      <name val="Arial"/>
      <family val="2"/>
      <charset val="163"/>
    </font>
    <font>
      <sz val="8"/>
      <color indexed="9"/>
      <name val="Arial"/>
      <family val="2"/>
      <charset val="163"/>
    </font>
    <font>
      <b/>
      <sz val="11"/>
      <name val="Times New Roman"/>
      <family val="1"/>
    </font>
    <font>
      <b/>
      <sz val="12"/>
      <name val="Times New Roman"/>
      <family val="1"/>
    </font>
    <font>
      <b/>
      <sz val="12"/>
      <color rgb="FFFF0000"/>
      <name val="Times New Roman"/>
      <family val="1"/>
    </font>
    <font>
      <i/>
      <sz val="8"/>
      <color indexed="10"/>
      <name val="Arial"/>
      <family val="2"/>
      <charset val="163"/>
    </font>
    <font>
      <b/>
      <i/>
      <sz val="14"/>
      <name val="Times New Roman"/>
      <family val="1"/>
    </font>
    <font>
      <b/>
      <i/>
      <sz val="14"/>
      <color rgb="FFFFC000"/>
      <name val="Times New Roman"/>
      <family val="1"/>
    </font>
    <font>
      <b/>
      <i/>
      <sz val="12"/>
      <name val="Times New Roman"/>
      <family val="1"/>
    </font>
    <font>
      <b/>
      <i/>
      <sz val="11"/>
      <name val="Times New Roman"/>
      <family val="1"/>
    </font>
    <font>
      <i/>
      <sz val="10"/>
      <name val="Arial"/>
      <family val="2"/>
      <charset val="163"/>
    </font>
    <font>
      <sz val="12"/>
      <color indexed="10"/>
      <name val="Times New Roman"/>
      <family val="1"/>
      <charset val="163"/>
    </font>
    <font>
      <sz val="12"/>
      <name val="Times New Roman"/>
      <family val="1"/>
      <charset val="163"/>
    </font>
    <font>
      <sz val="12"/>
      <color indexed="8"/>
      <name val="Times New Roman"/>
      <family val="1"/>
      <charset val="163"/>
    </font>
    <font>
      <b/>
      <sz val="12"/>
      <color indexed="8"/>
      <name val="Times New Roman"/>
      <family val="1"/>
      <charset val="163"/>
    </font>
    <font>
      <b/>
      <sz val="12"/>
      <color rgb="FFFF0000"/>
      <name val="Times New Roman"/>
      <family val="1"/>
      <charset val="163"/>
    </font>
    <font>
      <b/>
      <sz val="10"/>
      <name val="Arial"/>
      <family val="2"/>
      <charset val="163"/>
    </font>
    <font>
      <sz val="12"/>
      <name val="Times New Roman"/>
      <family val="1"/>
    </font>
    <font>
      <sz val="10"/>
      <color indexed="8"/>
      <name val="Times New Roman"/>
      <family val="1"/>
    </font>
    <font>
      <b/>
      <sz val="10"/>
      <name val="Arial"/>
      <family val="1"/>
    </font>
    <font>
      <sz val="10"/>
      <name val="Arial"/>
      <family val="1"/>
    </font>
    <font>
      <b/>
      <sz val="14"/>
      <name val="Times New Roman"/>
      <family val="1"/>
    </font>
    <font>
      <b/>
      <sz val="12"/>
      <name val="Times New Roman"/>
      <family val="1"/>
    </font>
    <font>
      <sz val="16"/>
      <name val="Wingdings 2"/>
      <family val="1"/>
      <charset val="2"/>
    </font>
    <font>
      <b/>
      <sz val="18"/>
      <name val="Times New Roman"/>
      <family val="1"/>
    </font>
    <font>
      <b/>
      <sz val="10"/>
      <name val="Times New Roman"/>
      <family val="1"/>
    </font>
    <font>
      <sz val="14"/>
      <name val="Times New Roman"/>
      <family val="1"/>
    </font>
    <font>
      <sz val="11"/>
      <name val="Times New Roman"/>
      <family val="1"/>
    </font>
    <font>
      <sz val="16"/>
      <name val="Times New Roman"/>
      <family val="1"/>
    </font>
    <font>
      <b/>
      <sz val="16"/>
      <name val="Times New Roman"/>
      <family val="1"/>
    </font>
    <font>
      <b/>
      <i/>
      <sz val="12"/>
      <name val="Times New Roman"/>
      <family val="1"/>
    </font>
    <font>
      <i/>
      <sz val="11"/>
      <name val="Times New Roman"/>
      <family val="1"/>
    </font>
    <font>
      <sz val="8"/>
      <color theme="0"/>
      <name val="Arial"/>
      <family val="2"/>
      <charset val="163"/>
    </font>
    <font>
      <b/>
      <sz val="10"/>
      <color theme="0"/>
      <name val="Times New Roman"/>
      <family val="1"/>
      <scheme val="major"/>
    </font>
  </fonts>
  <fills count="20">
    <fill>
      <patternFill patternType="none"/>
    </fill>
    <fill>
      <patternFill patternType="gray125"/>
    </fill>
    <fill>
      <patternFill patternType="solid">
        <fgColor indexed="22"/>
        <bgColor indexed="64"/>
      </patternFill>
    </fill>
    <fill>
      <patternFill patternType="solid">
        <fgColor indexed="65"/>
        <bgColor indexed="64"/>
      </patternFill>
    </fill>
    <fill>
      <patternFill patternType="solid">
        <fgColor indexed="26"/>
        <bgColor indexed="64"/>
      </patternFill>
    </fill>
    <fill>
      <patternFill patternType="darkVertical"/>
    </fill>
    <fill>
      <patternFill patternType="solid">
        <fgColor indexed="41"/>
        <bgColor indexed="64"/>
      </patternFill>
    </fill>
    <fill>
      <patternFill patternType="solid">
        <fgColor indexed="43"/>
        <bgColor indexed="64"/>
      </patternFill>
    </fill>
    <fill>
      <patternFill patternType="solid">
        <fgColor indexed="14"/>
        <bgColor indexed="64"/>
      </patternFill>
    </fill>
    <fill>
      <patternFill patternType="solid">
        <fgColor indexed="42"/>
        <bgColor indexed="64"/>
      </patternFill>
    </fill>
    <fill>
      <patternFill patternType="solid">
        <fgColor theme="0"/>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rgb="FFFFFF00"/>
        <bgColor indexed="64"/>
      </patternFill>
    </fill>
    <fill>
      <patternFill patternType="solid">
        <fgColor theme="0" tint="-4.9989318521683403E-2"/>
        <bgColor indexed="64"/>
      </patternFill>
    </fill>
    <fill>
      <patternFill patternType="solid">
        <fgColor theme="8" tint="0.79998168889431442"/>
        <bgColor indexed="64"/>
      </patternFill>
    </fill>
    <fill>
      <patternFill patternType="solid">
        <fgColor theme="9" tint="0.79998168889431442"/>
        <bgColor indexed="64"/>
      </patternFill>
    </fill>
    <fill>
      <patternFill patternType="solid">
        <fgColor rgb="FFFFC000"/>
        <bgColor indexed="64"/>
      </patternFill>
    </fill>
    <fill>
      <patternFill patternType="solid">
        <fgColor theme="2" tint="-9.9978637043366805E-2"/>
        <bgColor indexed="64"/>
      </patternFill>
    </fill>
    <fill>
      <patternFill patternType="solid">
        <fgColor theme="4" tint="0.39997558519241921"/>
        <bgColor indexed="64"/>
      </patternFill>
    </fill>
  </fills>
  <borders count="43">
    <border>
      <left/>
      <right/>
      <top/>
      <bottom/>
      <diagonal/>
    </border>
    <border>
      <left/>
      <right style="double">
        <color indexed="64"/>
      </right>
      <top/>
      <bottom/>
      <diagonal/>
    </border>
    <border>
      <left style="thin">
        <color indexed="22"/>
      </left>
      <right style="thin">
        <color indexed="22"/>
      </right>
      <top style="thin">
        <color indexed="22"/>
      </top>
      <bottom style="thin">
        <color indexed="22"/>
      </bottom>
      <diagonal/>
    </border>
    <border>
      <left/>
      <right/>
      <top style="medium">
        <color indexed="64"/>
      </top>
      <bottom style="medium">
        <color indexed="64"/>
      </bottom>
      <diagonal/>
    </border>
    <border>
      <left/>
      <right/>
      <top style="thin">
        <color indexed="64"/>
      </top>
      <bottom style="thin">
        <color indexed="64"/>
      </bottom>
      <diagonal/>
    </border>
    <border>
      <left/>
      <right/>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double">
        <color indexed="64"/>
      </top>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bottom style="hair">
        <color indexed="64"/>
      </bottom>
      <diagonal/>
    </border>
    <border>
      <left/>
      <right/>
      <top/>
      <bottom style="thin">
        <color indexed="64"/>
      </bottom>
      <diagonal/>
    </border>
    <border>
      <left/>
      <right/>
      <top style="thin">
        <color indexed="64"/>
      </top>
      <bottom/>
      <diagonal/>
    </border>
    <border>
      <left/>
      <right style="thin">
        <color indexed="64"/>
      </right>
      <top/>
      <bottom/>
      <diagonal/>
    </border>
    <border>
      <left style="thin">
        <color indexed="22"/>
      </left>
      <right/>
      <top style="thin">
        <color indexed="64"/>
      </top>
      <bottom style="thin">
        <color indexed="22"/>
      </bottom>
      <diagonal/>
    </border>
    <border>
      <left/>
      <right/>
      <top style="thin">
        <color indexed="64"/>
      </top>
      <bottom style="thin">
        <color indexed="22"/>
      </bottom>
      <diagonal/>
    </border>
    <border>
      <left/>
      <right style="thin">
        <color indexed="22"/>
      </right>
      <top style="thin">
        <color indexed="64"/>
      </top>
      <bottom style="thin">
        <color indexed="22"/>
      </bottom>
      <diagonal/>
    </border>
    <border>
      <left style="thin">
        <color indexed="64"/>
      </left>
      <right/>
      <top/>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dotted">
        <color indexed="64"/>
      </bottom>
      <diagonal/>
    </border>
    <border>
      <left style="thin">
        <color indexed="64"/>
      </left>
      <right style="thin">
        <color indexed="64"/>
      </right>
      <top style="dotted">
        <color indexed="64"/>
      </top>
      <bottom style="dotted">
        <color indexed="64"/>
      </bottom>
      <diagonal/>
    </border>
    <border>
      <left/>
      <right/>
      <top style="hair">
        <color indexed="64"/>
      </top>
      <bottom style="hair">
        <color indexed="64"/>
      </bottom>
      <diagonal/>
    </border>
    <border>
      <left style="thin">
        <color indexed="64"/>
      </left>
      <right style="thin">
        <color indexed="64"/>
      </right>
      <top style="hair">
        <color indexed="64"/>
      </top>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22"/>
      </left>
      <right/>
      <top style="thin">
        <color indexed="22"/>
      </top>
      <bottom style="thin">
        <color indexed="22"/>
      </bottom>
      <diagonal/>
    </border>
    <border>
      <left/>
      <right style="thin">
        <color indexed="22"/>
      </right>
      <top style="thin">
        <color indexed="22"/>
      </top>
      <bottom style="thin">
        <color indexed="22"/>
      </bottom>
      <diagonal/>
    </border>
    <border>
      <left style="thin">
        <color indexed="22"/>
      </left>
      <right/>
      <top/>
      <bottom/>
      <diagonal/>
    </border>
    <border>
      <left/>
      <right style="thin">
        <color indexed="22"/>
      </right>
      <top/>
      <bottom/>
      <diagonal/>
    </border>
    <border>
      <left/>
      <right/>
      <top style="dotted">
        <color indexed="64"/>
      </top>
      <bottom style="dotted">
        <color indexed="64"/>
      </bottom>
      <diagonal/>
    </border>
    <border>
      <left/>
      <right/>
      <top style="thin">
        <color indexed="64"/>
      </top>
      <bottom style="dotted">
        <color indexed="64"/>
      </bottom>
      <diagonal/>
    </border>
    <border>
      <left style="thin">
        <color indexed="64"/>
      </left>
      <right style="thin">
        <color indexed="64"/>
      </right>
      <top style="dotted">
        <color indexed="64"/>
      </top>
      <bottom/>
      <diagonal/>
    </border>
  </borders>
  <cellStyleXfs count="162">
    <xf numFmtId="0" fontId="0" fillId="0" borderId="0"/>
    <xf numFmtId="0" fontId="19" fillId="0" borderId="0" applyNumberFormat="0" applyFill="0" applyBorder="0" applyAlignment="0" applyProtection="0"/>
    <xf numFmtId="169" fontId="4" fillId="0" borderId="0" applyFont="0" applyFill="0" applyBorder="0" applyAlignment="0" applyProtection="0">
      <protection locked="0"/>
    </xf>
    <xf numFmtId="177" fontId="5" fillId="0" borderId="0" applyFont="0" applyFill="0" applyBorder="0" applyAlignment="0" applyProtection="0"/>
    <xf numFmtId="0" fontId="37" fillId="0" borderId="0" applyFont="0" applyFill="0" applyBorder="0" applyAlignment="0" applyProtection="0"/>
    <xf numFmtId="178" fontId="5" fillId="0" borderId="0" applyFont="0" applyFill="0" applyBorder="0" applyAlignment="0" applyProtection="0"/>
    <xf numFmtId="40" fontId="37" fillId="0" borderId="0" applyFont="0" applyFill="0" applyBorder="0" applyAlignment="0" applyProtection="0"/>
    <xf numFmtId="38" fontId="37" fillId="0" borderId="0" applyFont="0" applyFill="0" applyBorder="0" applyAlignment="0" applyProtection="0"/>
    <xf numFmtId="165" fontId="38" fillId="0" borderId="0" applyFont="0" applyFill="0" applyBorder="0" applyAlignment="0" applyProtection="0"/>
    <xf numFmtId="9" fontId="70" fillId="0" borderId="0" applyFont="0" applyFill="0" applyBorder="0" applyAlignment="0" applyProtection="0"/>
    <xf numFmtId="0" fontId="39" fillId="0" borderId="0"/>
    <xf numFmtId="0" fontId="18" fillId="0" borderId="0" applyNumberFormat="0" applyFill="0" applyBorder="0" applyAlignment="0" applyProtection="0"/>
    <xf numFmtId="0" fontId="71" fillId="0" borderId="0"/>
    <xf numFmtId="0" fontId="5" fillId="0" borderId="0"/>
    <xf numFmtId="0" fontId="5" fillId="0" borderId="0"/>
    <xf numFmtId="170" fontId="4" fillId="0" borderId="0" applyFont="0" applyFill="0" applyBorder="0" applyAlignment="0" applyProtection="0"/>
    <xf numFmtId="0" fontId="72" fillId="2" borderId="0"/>
    <xf numFmtId="9" fontId="73" fillId="0" borderId="0" applyFont="0" applyFill="0" applyBorder="0" applyAlignment="0" applyProtection="0"/>
    <xf numFmtId="0" fontId="74" fillId="2" borderId="0"/>
    <xf numFmtId="0" fontId="19" fillId="0" borderId="0"/>
    <xf numFmtId="0" fontId="75" fillId="2" borderId="0"/>
    <xf numFmtId="0" fontId="76" fillId="0" borderId="0">
      <alignment wrapText="1"/>
    </xf>
    <xf numFmtId="0" fontId="18" fillId="0" borderId="0"/>
    <xf numFmtId="0" fontId="18" fillId="0" borderId="0"/>
    <xf numFmtId="195" fontId="19" fillId="0" borderId="0" applyFont="0" applyFill="0" applyBorder="0" applyAlignment="0" applyProtection="0"/>
    <xf numFmtId="0" fontId="40" fillId="0" borderId="0" applyFont="0" applyFill="0" applyBorder="0" applyAlignment="0" applyProtection="0"/>
    <xf numFmtId="196" fontId="19" fillId="0" borderId="0" applyFont="0" applyFill="0" applyBorder="0" applyAlignment="0" applyProtection="0"/>
    <xf numFmtId="197" fontId="19" fillId="0" borderId="0" applyFont="0" applyFill="0" applyBorder="0" applyAlignment="0" applyProtection="0"/>
    <xf numFmtId="0" fontId="40" fillId="0" borderId="0" applyFont="0" applyFill="0" applyBorder="0" applyAlignment="0" applyProtection="0"/>
    <xf numFmtId="198" fontId="19" fillId="0" borderId="0" applyFont="0" applyFill="0" applyBorder="0" applyAlignment="0" applyProtection="0"/>
    <xf numFmtId="0" fontId="41" fillId="0" borderId="0">
      <alignment horizontal="center" wrapText="1"/>
      <protection locked="0"/>
    </xf>
    <xf numFmtId="199" fontId="19" fillId="0" borderId="0" applyFont="0" applyFill="0" applyBorder="0" applyAlignment="0" applyProtection="0"/>
    <xf numFmtId="0" fontId="40" fillId="0" borderId="0" applyFont="0" applyFill="0" applyBorder="0" applyAlignment="0" applyProtection="0"/>
    <xf numFmtId="200" fontId="73" fillId="0" borderId="0" applyFont="0" applyFill="0" applyBorder="0" applyAlignment="0" applyProtection="0"/>
    <xf numFmtId="201" fontId="19" fillId="0" borderId="0" applyFont="0" applyFill="0" applyBorder="0" applyAlignment="0" applyProtection="0"/>
    <xf numFmtId="0" fontId="40" fillId="0" borderId="0" applyFont="0" applyFill="0" applyBorder="0" applyAlignment="0" applyProtection="0"/>
    <xf numFmtId="202" fontId="73" fillId="0" borderId="0" applyFont="0" applyFill="0" applyBorder="0" applyAlignment="0" applyProtection="0"/>
    <xf numFmtId="0" fontId="19" fillId="0" borderId="0"/>
    <xf numFmtId="0" fontId="16" fillId="0" borderId="0"/>
    <xf numFmtId="0" fontId="42" fillId="0" borderId="0" applyNumberFormat="0" applyFill="0" applyBorder="0" applyAlignment="0" applyProtection="0"/>
    <xf numFmtId="0" fontId="40" fillId="0" borderId="0"/>
    <xf numFmtId="0" fontId="77" fillId="0" borderId="0"/>
    <xf numFmtId="0" fontId="40" fillId="0" borderId="0"/>
    <xf numFmtId="0" fontId="78" fillId="0" borderId="0"/>
    <xf numFmtId="0" fontId="79" fillId="0" borderId="0"/>
    <xf numFmtId="179" fontId="43" fillId="0" borderId="0" applyFill="0" applyBorder="0" applyAlignment="0"/>
    <xf numFmtId="0" fontId="80" fillId="0" borderId="0"/>
    <xf numFmtId="180" fontId="44" fillId="0" borderId="0"/>
    <xf numFmtId="180" fontId="44" fillId="0" borderId="0"/>
    <xf numFmtId="180" fontId="44" fillId="0" borderId="0"/>
    <xf numFmtId="180" fontId="44" fillId="0" borderId="0"/>
    <xf numFmtId="180" fontId="44" fillId="0" borderId="0"/>
    <xf numFmtId="180" fontId="44" fillId="0" borderId="0"/>
    <xf numFmtId="180" fontId="44" fillId="0" borderId="0"/>
    <xf numFmtId="180" fontId="44" fillId="0" borderId="0"/>
    <xf numFmtId="166" fontId="36"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203" fontId="13" fillId="0" borderId="0"/>
    <xf numFmtId="3" fontId="5" fillId="0" borderId="0" applyFont="0" applyFill="0" applyBorder="0" applyAlignment="0" applyProtection="0"/>
    <xf numFmtId="0" fontId="45" fillId="0" borderId="0" applyNumberFormat="0" applyAlignment="0">
      <alignment horizontal="left"/>
    </xf>
    <xf numFmtId="168" fontId="7" fillId="0" borderId="0" applyFont="0" applyFill="0" applyBorder="0" applyAlignment="0" applyProtection="0"/>
    <xf numFmtId="204" fontId="2" fillId="0" borderId="0"/>
    <xf numFmtId="205" fontId="19" fillId="0" borderId="1"/>
    <xf numFmtId="0" fontId="5" fillId="0" borderId="0" applyFont="0" applyFill="0" applyBorder="0" applyAlignment="0" applyProtection="0"/>
    <xf numFmtId="164" fontId="6" fillId="0" borderId="0" applyFont="0" applyFill="0" applyBorder="0" applyAlignment="0" applyProtection="0"/>
    <xf numFmtId="14" fontId="4" fillId="0" borderId="0" applyFont="0" applyFill="0" applyBorder="0" applyAlignment="0" applyProtection="0"/>
    <xf numFmtId="181" fontId="43" fillId="0" borderId="0" applyFont="0" applyFill="0" applyBorder="0" applyAlignment="0" applyProtection="0"/>
    <xf numFmtId="182" fontId="43" fillId="0" borderId="0" applyFont="0" applyFill="0" applyBorder="0" applyAlignment="0" applyProtection="0"/>
    <xf numFmtId="206" fontId="2" fillId="0" borderId="0"/>
    <xf numFmtId="3" fontId="19" fillId="0" borderId="0" applyFont="0" applyBorder="0" applyAlignment="0"/>
    <xf numFmtId="0" fontId="46" fillId="0" borderId="0" applyNumberFormat="0" applyAlignment="0">
      <alignment horizontal="left"/>
    </xf>
    <xf numFmtId="3" fontId="19" fillId="0" borderId="0" applyFont="0" applyBorder="0" applyAlignment="0"/>
    <xf numFmtId="2" fontId="5" fillId="0" borderId="0" applyFont="0" applyFill="0" applyBorder="0" applyAlignment="0" applyProtection="0"/>
    <xf numFmtId="38" fontId="47" fillId="2" borderId="0" applyNumberFormat="0" applyBorder="0" applyAlignment="0" applyProtection="0"/>
    <xf numFmtId="0" fontId="48" fillId="3" borderId="0"/>
    <xf numFmtId="0" fontId="81" fillId="0" borderId="0">
      <alignment horizontal="left"/>
    </xf>
    <xf numFmtId="0" fontId="49" fillId="0" borderId="3" applyNumberFormat="0" applyAlignment="0" applyProtection="0">
      <alignment horizontal="left" vertical="center"/>
    </xf>
    <xf numFmtId="0" fontId="49" fillId="0" borderId="4">
      <alignment horizontal="left" vertical="center"/>
    </xf>
    <xf numFmtId="0" fontId="50" fillId="0" borderId="0" applyNumberFormat="0" applyFill="0" applyBorder="0" applyAlignment="0" applyProtection="0"/>
    <xf numFmtId="0" fontId="49" fillId="0" borderId="0" applyNumberFormat="0" applyFill="0" applyBorder="0" applyAlignment="0" applyProtection="0"/>
    <xf numFmtId="207" fontId="82" fillId="0" borderId="0">
      <protection locked="0"/>
    </xf>
    <xf numFmtId="207" fontId="82" fillId="0" borderId="0">
      <protection locked="0"/>
    </xf>
    <xf numFmtId="0" fontId="51" fillId="0" borderId="5">
      <alignment horizontal="center"/>
    </xf>
    <xf numFmtId="0" fontId="51" fillId="0" borderId="0">
      <alignment horizontal="center"/>
    </xf>
    <xf numFmtId="10" fontId="47" fillId="4" borderId="6" applyNumberFormat="0" applyBorder="0" applyAlignment="0" applyProtection="0"/>
    <xf numFmtId="0" fontId="5" fillId="0" borderId="0"/>
    <xf numFmtId="38" fontId="43" fillId="0" borderId="0" applyFont="0" applyFill="0" applyBorder="0" applyAlignment="0" applyProtection="0"/>
    <xf numFmtId="40" fontId="43" fillId="0" borderId="0" applyFont="0" applyFill="0" applyBorder="0" applyAlignment="0" applyProtection="0"/>
    <xf numFmtId="0" fontId="83" fillId="0" borderId="5"/>
    <xf numFmtId="208" fontId="84" fillId="0" borderId="7"/>
    <xf numFmtId="209" fontId="43" fillId="0" borderId="0" applyFont="0" applyFill="0" applyBorder="0" applyAlignment="0" applyProtection="0"/>
    <xf numFmtId="210" fontId="43" fillId="0" borderId="0" applyFont="0" applyFill="0" applyBorder="0" applyAlignment="0" applyProtection="0"/>
    <xf numFmtId="211" fontId="2" fillId="0" borderId="0" applyFont="0" applyFill="0" applyBorder="0" applyAlignment="0" applyProtection="0"/>
    <xf numFmtId="212" fontId="2" fillId="0" borderId="0" applyFont="0" applyFill="0" applyBorder="0" applyAlignment="0" applyProtection="0"/>
    <xf numFmtId="0" fontId="52" fillId="0" borderId="0" applyNumberFormat="0" applyFont="0" applyFill="0" applyAlignment="0"/>
    <xf numFmtId="0" fontId="13" fillId="0" borderId="0"/>
    <xf numFmtId="37" fontId="85" fillId="0" borderId="0"/>
    <xf numFmtId="183" fontId="19" fillId="0" borderId="0"/>
    <xf numFmtId="0" fontId="5" fillId="0" borderId="0"/>
    <xf numFmtId="0" fontId="5" fillId="0" borderId="0"/>
    <xf numFmtId="0" fontId="86" fillId="0" borderId="0"/>
    <xf numFmtId="0" fontId="87" fillId="0" borderId="0"/>
    <xf numFmtId="169" fontId="4" fillId="0" borderId="0">
      <protection locked="0"/>
    </xf>
    <xf numFmtId="0" fontId="18" fillId="0" borderId="0"/>
    <xf numFmtId="0" fontId="18" fillId="0" borderId="0"/>
    <xf numFmtId="0" fontId="16" fillId="0" borderId="0"/>
    <xf numFmtId="0" fontId="19" fillId="0" borderId="0"/>
    <xf numFmtId="166" fontId="88" fillId="0" borderId="0" applyFont="0" applyFill="0" applyBorder="0" applyAlignment="0" applyProtection="0"/>
    <xf numFmtId="165" fontId="88" fillId="0" borderId="0" applyFont="0" applyFill="0" applyBorder="0" applyAlignment="0" applyProtection="0"/>
    <xf numFmtId="0" fontId="57" fillId="0" borderId="0" applyNumberFormat="0" applyFill="0" applyBorder="0" applyAlignment="0" applyProtection="0"/>
    <xf numFmtId="0" fontId="19" fillId="0" borderId="0" applyNumberFormat="0" applyFill="0" applyBorder="0" applyAlignment="0" applyProtection="0"/>
    <xf numFmtId="0" fontId="5" fillId="0" borderId="0" applyFont="0" applyFill="0" applyBorder="0" applyAlignment="0" applyProtection="0"/>
    <xf numFmtId="0" fontId="21" fillId="0" borderId="0"/>
    <xf numFmtId="14" fontId="41" fillId="0" borderId="0">
      <alignment horizontal="center" wrapText="1"/>
      <protection locked="0"/>
    </xf>
    <xf numFmtId="10" fontId="2" fillId="0" borderId="0" applyFont="0" applyFill="0" applyBorder="0" applyAlignment="0" applyProtection="0"/>
    <xf numFmtId="0" fontId="53" fillId="5" borderId="0" applyNumberFormat="0" applyFont="0" applyBorder="0" applyAlignment="0">
      <alignment horizontal="center"/>
    </xf>
    <xf numFmtId="14" fontId="54" fillId="0" borderId="0" applyNumberFormat="0" applyFill="0" applyBorder="0" applyAlignment="0" applyProtection="0">
      <alignment horizontal="left"/>
    </xf>
    <xf numFmtId="0" fontId="19" fillId="0" borderId="0" applyNumberFormat="0" applyFill="0" applyBorder="0" applyAlignment="0" applyProtection="0"/>
    <xf numFmtId="0" fontId="53" fillId="1" borderId="4" applyNumberFormat="0" applyFont="0" applyAlignment="0">
      <alignment horizontal="center"/>
    </xf>
    <xf numFmtId="0" fontId="55" fillId="0" borderId="0" applyNumberFormat="0" applyFill="0" applyBorder="0" applyAlignment="0">
      <alignment horizontal="center"/>
    </xf>
    <xf numFmtId="0" fontId="2" fillId="0" borderId="0"/>
    <xf numFmtId="0" fontId="18" fillId="0" borderId="0" applyNumberFormat="0" applyFill="0" applyBorder="0" applyAlignment="0" applyProtection="0"/>
    <xf numFmtId="14" fontId="8" fillId="0" borderId="0"/>
    <xf numFmtId="0" fontId="89" fillId="0" borderId="0"/>
    <xf numFmtId="0" fontId="83" fillId="0" borderId="0"/>
    <xf numFmtId="40" fontId="56" fillId="0" borderId="0" applyBorder="0">
      <alignment horizontal="right"/>
    </xf>
    <xf numFmtId="184" fontId="57" fillId="0" borderId="8">
      <alignment horizontal="right" vertical="center"/>
    </xf>
    <xf numFmtId="213" fontId="19" fillId="0" borderId="8">
      <alignment horizontal="right" vertical="center"/>
    </xf>
    <xf numFmtId="213" fontId="19" fillId="0" borderId="8">
      <alignment horizontal="right" vertical="center"/>
    </xf>
    <xf numFmtId="0" fontId="5" fillId="0" borderId="9" applyNumberFormat="0" applyFont="0" applyFill="0" applyAlignment="0" applyProtection="0"/>
    <xf numFmtId="185" fontId="57" fillId="0" borderId="8">
      <alignment horizontal="center"/>
    </xf>
    <xf numFmtId="0" fontId="57" fillId="0" borderId="0" applyNumberFormat="0" applyFill="0" applyBorder="0" applyAlignment="0" applyProtection="0"/>
    <xf numFmtId="0" fontId="2" fillId="0" borderId="0" applyNumberFormat="0" applyFill="0" applyBorder="0" applyAlignment="0" applyProtection="0"/>
    <xf numFmtId="186" fontId="57" fillId="0" borderId="0"/>
    <xf numFmtId="187" fontId="57" fillId="0" borderId="6"/>
    <xf numFmtId="188" fontId="58" fillId="0" borderId="10">
      <alignment horizontal="left" vertical="top"/>
    </xf>
    <xf numFmtId="188" fontId="59" fillId="0" borderId="11">
      <alignment horizontal="left" vertical="top"/>
    </xf>
    <xf numFmtId="214" fontId="2" fillId="0" borderId="0" applyFont="0" applyFill="0" applyBorder="0" applyAlignment="0" applyProtection="0"/>
    <xf numFmtId="215" fontId="2" fillId="0" borderId="0" applyFont="0" applyFill="0" applyBorder="0" applyAlignment="0" applyProtection="0"/>
    <xf numFmtId="0" fontId="90" fillId="0" borderId="0" applyNumberFormat="0" applyFill="0" applyBorder="0" applyAlignment="0" applyProtection="0"/>
    <xf numFmtId="0" fontId="60" fillId="0" borderId="0" applyFont="0" applyFill="0" applyBorder="0" applyAlignment="0" applyProtection="0"/>
    <xf numFmtId="0" fontId="60" fillId="0" borderId="0" applyFont="0" applyFill="0" applyBorder="0" applyAlignment="0" applyProtection="0"/>
    <xf numFmtId="0" fontId="9" fillId="0" borderId="0">
      <alignment vertical="center"/>
    </xf>
    <xf numFmtId="40" fontId="61" fillId="0" borderId="0" applyFont="0" applyFill="0" applyBorder="0" applyAlignment="0" applyProtection="0"/>
    <xf numFmtId="38" fontId="61" fillId="0" borderId="0" applyFont="0" applyFill="0" applyBorder="0" applyAlignment="0" applyProtection="0"/>
    <xf numFmtId="0" fontId="61" fillId="0" borderId="0" applyFont="0" applyFill="0" applyBorder="0" applyAlignment="0" applyProtection="0"/>
    <xf numFmtId="0" fontId="61" fillId="0" borderId="0" applyFont="0" applyFill="0" applyBorder="0" applyAlignment="0" applyProtection="0"/>
    <xf numFmtId="9" fontId="62" fillId="0" borderId="0" applyFont="0" applyFill="0" applyBorder="0" applyAlignment="0" applyProtection="0"/>
    <xf numFmtId="0" fontId="63" fillId="0" borderId="0"/>
    <xf numFmtId="0" fontId="91" fillId="0" borderId="0" applyFont="0" applyFill="0" applyBorder="0" applyAlignment="0" applyProtection="0"/>
    <xf numFmtId="0" fontId="91" fillId="0" borderId="0" applyFont="0" applyFill="0" applyBorder="0" applyAlignment="0" applyProtection="0"/>
    <xf numFmtId="189" fontId="17" fillId="0" borderId="0" applyFont="0" applyFill="0" applyBorder="0" applyAlignment="0" applyProtection="0"/>
    <xf numFmtId="190" fontId="17" fillId="0" borderId="0" applyFont="0" applyFill="0" applyBorder="0" applyAlignment="0" applyProtection="0"/>
    <xf numFmtId="0" fontId="64" fillId="0" borderId="0"/>
    <xf numFmtId="0" fontId="52" fillId="0" borderId="0"/>
    <xf numFmtId="165" fontId="92" fillId="0" borderId="0" applyFont="0" applyFill="0" applyBorder="0" applyAlignment="0" applyProtection="0"/>
    <xf numFmtId="166" fontId="92" fillId="0" borderId="0" applyFont="0" applyFill="0" applyBorder="0" applyAlignment="0" applyProtection="0"/>
    <xf numFmtId="191" fontId="92" fillId="0" borderId="0" applyFont="0" applyFill="0" applyBorder="0" applyAlignment="0" applyProtection="0"/>
    <xf numFmtId="192" fontId="65" fillId="0" borderId="0" applyFont="0" applyFill="0" applyBorder="0" applyAlignment="0" applyProtection="0"/>
    <xf numFmtId="193" fontId="92" fillId="0" borderId="0" applyFont="0" applyFill="0" applyBorder="0" applyAlignment="0" applyProtection="0"/>
    <xf numFmtId="0" fontId="2" fillId="0" borderId="0"/>
  </cellStyleXfs>
  <cellXfs count="386">
    <xf numFmtId="0" fontId="0" fillId="0" borderId="0" xfId="0"/>
    <xf numFmtId="0" fontId="11" fillId="6" borderId="6" xfId="0" applyFont="1" applyFill="1" applyBorder="1" applyAlignment="1" applyProtection="1">
      <alignment horizontal="center" vertical="center" wrapText="1"/>
      <protection hidden="1"/>
    </xf>
    <xf numFmtId="0" fontId="10" fillId="0" borderId="0" xfId="0" applyFont="1" applyFill="1" applyAlignment="1" applyProtection="1">
      <alignment vertical="center"/>
      <protection hidden="1"/>
    </xf>
    <xf numFmtId="0" fontId="11" fillId="6" borderId="6" xfId="0" applyNumberFormat="1" applyFont="1" applyFill="1" applyBorder="1" applyAlignment="1" applyProtection="1">
      <alignment horizontal="center" vertical="center" wrapText="1"/>
      <protection hidden="1"/>
    </xf>
    <xf numFmtId="14" fontId="11" fillId="6" borderId="6" xfId="0" applyNumberFormat="1" applyFont="1" applyFill="1" applyBorder="1" applyAlignment="1" applyProtection="1">
      <alignment horizontal="center" vertical="center" wrapText="1"/>
      <protection hidden="1"/>
    </xf>
    <xf numFmtId="0" fontId="24" fillId="7" borderId="6" xfId="0" applyFont="1" applyFill="1" applyBorder="1" applyAlignment="1" applyProtection="1">
      <alignment vertical="center"/>
      <protection hidden="1"/>
    </xf>
    <xf numFmtId="0" fontId="25" fillId="7" borderId="6" xfId="0" applyNumberFormat="1" applyFont="1" applyFill="1" applyBorder="1" applyAlignment="1" applyProtection="1">
      <alignment horizontal="center" vertical="center"/>
      <protection hidden="1"/>
    </xf>
    <xf numFmtId="0" fontId="24" fillId="7" borderId="6" xfId="0" applyFont="1" applyFill="1" applyBorder="1" applyAlignment="1" applyProtection="1">
      <alignment horizontal="center" vertical="center"/>
      <protection hidden="1"/>
    </xf>
    <xf numFmtId="14" fontId="24" fillId="7" borderId="6" xfId="0" applyNumberFormat="1" applyFont="1" applyFill="1" applyBorder="1" applyAlignment="1" applyProtection="1">
      <alignment horizontal="center" vertical="center"/>
      <protection hidden="1"/>
    </xf>
    <xf numFmtId="0" fontId="26" fillId="7" borderId="6" xfId="0" applyFont="1" applyFill="1" applyBorder="1" applyAlignment="1" applyProtection="1">
      <alignment vertical="center"/>
      <protection hidden="1"/>
    </xf>
    <xf numFmtId="3" fontId="27" fillId="7" borderId="6" xfId="65" applyNumberFormat="1" applyFont="1" applyFill="1" applyBorder="1" applyAlignment="1" applyProtection="1">
      <alignment vertical="center"/>
      <protection hidden="1"/>
    </xf>
    <xf numFmtId="0" fontId="12" fillId="0" borderId="0" xfId="0" applyFont="1" applyFill="1" applyAlignment="1" applyProtection="1">
      <alignment vertical="center"/>
      <protection hidden="1"/>
    </xf>
    <xf numFmtId="0" fontId="22" fillId="0" borderId="14" xfId="0" applyNumberFormat="1" applyFont="1" applyFill="1" applyBorder="1" applyAlignment="1" applyProtection="1">
      <alignment horizontal="center" vertical="center" wrapText="1"/>
      <protection hidden="1"/>
    </xf>
    <xf numFmtId="0" fontId="22" fillId="0" borderId="14" xfId="0" applyFont="1" applyFill="1" applyBorder="1" applyAlignment="1" applyProtection="1">
      <alignment horizontal="center" vertical="center" wrapText="1"/>
      <protection hidden="1"/>
    </xf>
    <xf numFmtId="172" fontId="22" fillId="0" borderId="14" xfId="0" applyNumberFormat="1" applyFont="1" applyFill="1" applyBorder="1" applyAlignment="1" applyProtection="1">
      <alignment horizontal="center" vertical="center" wrapText="1"/>
      <protection hidden="1"/>
    </xf>
    <xf numFmtId="0" fontId="22" fillId="0" borderId="12" xfId="0" applyFont="1" applyFill="1" applyBorder="1" applyAlignment="1" applyProtection="1">
      <alignment horizontal="center" vertical="center"/>
      <protection hidden="1"/>
    </xf>
    <xf numFmtId="0" fontId="12" fillId="0" borderId="0" xfId="0" applyFont="1" applyFill="1" applyBorder="1" applyAlignment="1" applyProtection="1">
      <alignment vertical="center"/>
      <protection hidden="1"/>
    </xf>
    <xf numFmtId="0" fontId="21" fillId="0" borderId="0" xfId="0" applyFont="1" applyFill="1" applyBorder="1" applyAlignment="1" applyProtection="1">
      <alignment vertical="center"/>
      <protection hidden="1"/>
    </xf>
    <xf numFmtId="0" fontId="21" fillId="0" borderId="12" xfId="0" applyFont="1" applyFill="1" applyBorder="1" applyAlignment="1" applyProtection="1">
      <alignment horizontal="center" vertical="center"/>
      <protection hidden="1"/>
    </xf>
    <xf numFmtId="0" fontId="9" fillId="0" borderId="12" xfId="0" applyFont="1" applyFill="1" applyBorder="1" applyAlignment="1" applyProtection="1">
      <alignment horizontal="center" vertical="center"/>
      <protection hidden="1"/>
    </xf>
    <xf numFmtId="0" fontId="12" fillId="0" borderId="12" xfId="0" applyFont="1" applyFill="1" applyBorder="1" applyAlignment="1" applyProtection="1">
      <alignment horizontal="center" vertical="center"/>
      <protection hidden="1"/>
    </xf>
    <xf numFmtId="0" fontId="31" fillId="0" borderId="0" xfId="106" applyFont="1" applyFill="1" applyAlignment="1">
      <alignment vertical="center"/>
    </xf>
    <xf numFmtId="0" fontId="29" fillId="0" borderId="0" xfId="106" applyFont="1" applyFill="1" applyAlignment="1">
      <alignment vertical="center"/>
    </xf>
    <xf numFmtId="0" fontId="10" fillId="0" borderId="12" xfId="0" applyFont="1" applyFill="1" applyBorder="1" applyAlignment="1" applyProtection="1">
      <alignment horizontal="left" vertical="center" wrapText="1"/>
      <protection hidden="1"/>
    </xf>
    <xf numFmtId="3" fontId="28" fillId="6" borderId="6" xfId="0" applyNumberFormat="1" applyFont="1" applyFill="1" applyBorder="1" applyAlignment="1" applyProtection="1">
      <alignment vertical="center" wrapText="1"/>
      <protection hidden="1"/>
    </xf>
    <xf numFmtId="0" fontId="32" fillId="0" borderId="12" xfId="0" applyFont="1" applyFill="1" applyBorder="1" applyAlignment="1" applyProtection="1">
      <alignment horizontal="center" vertical="center"/>
      <protection hidden="1"/>
    </xf>
    <xf numFmtId="0" fontId="20" fillId="0" borderId="0" xfId="0" applyFont="1" applyFill="1" applyBorder="1" applyAlignment="1" applyProtection="1">
      <alignment vertical="center"/>
      <protection hidden="1"/>
    </xf>
    <xf numFmtId="0" fontId="23" fillId="0" borderId="0" xfId="0" applyFont="1" applyFill="1" applyBorder="1" applyAlignment="1" applyProtection="1">
      <alignment vertical="center"/>
      <protection hidden="1"/>
    </xf>
    <xf numFmtId="0" fontId="34" fillId="0" borderId="12" xfId="0" applyFont="1" applyFill="1" applyBorder="1" applyAlignment="1" applyProtection="1">
      <alignment horizontal="center" vertical="center"/>
      <protection hidden="1"/>
    </xf>
    <xf numFmtId="0" fontId="35" fillId="0" borderId="0" xfId="0" applyFont="1" applyFill="1" applyAlignment="1" applyProtection="1">
      <alignment vertical="center"/>
      <protection hidden="1"/>
    </xf>
    <xf numFmtId="3" fontId="9" fillId="0" borderId="14" xfId="0" applyNumberFormat="1" applyFont="1" applyFill="1" applyBorder="1" applyAlignment="1" applyProtection="1">
      <alignment vertical="center" wrapText="1"/>
      <protection hidden="1"/>
    </xf>
    <xf numFmtId="0" fontId="12" fillId="0" borderId="0" xfId="0" applyFont="1" applyFill="1" applyAlignment="1" applyProtection="1">
      <alignment vertical="center" wrapText="1"/>
      <protection hidden="1"/>
    </xf>
    <xf numFmtId="0" fontId="22" fillId="0" borderId="12" xfId="0" applyFont="1" applyFill="1" applyBorder="1" applyAlignment="1" applyProtection="1">
      <alignment horizontal="center" vertical="center" wrapText="1"/>
      <protection hidden="1"/>
    </xf>
    <xf numFmtId="0" fontId="2" fillId="0" borderId="0" xfId="0" applyFont="1" applyAlignment="1">
      <alignment horizontal="center" vertical="center"/>
    </xf>
    <xf numFmtId="38" fontId="9" fillId="6" borderId="6" xfId="65" applyNumberFormat="1" applyFont="1" applyFill="1" applyBorder="1" applyAlignment="1" applyProtection="1">
      <alignment horizontal="center" vertical="center" wrapText="1"/>
      <protection hidden="1"/>
    </xf>
    <xf numFmtId="38" fontId="14" fillId="6" borderId="11" xfId="65" applyNumberFormat="1" applyFont="1" applyFill="1" applyBorder="1" applyAlignment="1" applyProtection="1">
      <alignment horizontal="center" vertical="center" wrapText="1"/>
      <protection hidden="1"/>
    </xf>
    <xf numFmtId="0" fontId="66" fillId="0" borderId="6" xfId="0" applyFont="1" applyBorder="1" applyAlignment="1">
      <alignment horizontal="center"/>
    </xf>
    <xf numFmtId="0" fontId="67" fillId="0" borderId="6" xfId="0" applyFont="1" applyBorder="1" applyAlignment="1">
      <alignment horizontal="center" wrapText="1"/>
    </xf>
    <xf numFmtId="0" fontId="67" fillId="0" borderId="6" xfId="0" applyFont="1" applyBorder="1" applyAlignment="1">
      <alignment horizontal="center"/>
    </xf>
    <xf numFmtId="0" fontId="67" fillId="0" borderId="6" xfId="0" applyFont="1" applyBorder="1" applyAlignment="1">
      <alignment wrapText="1"/>
    </xf>
    <xf numFmtId="0" fontId="67" fillId="0" borderId="6" xfId="0" applyFont="1" applyBorder="1"/>
    <xf numFmtId="0" fontId="66" fillId="0" borderId="6" xfId="0" applyFont="1" applyBorder="1" applyAlignment="1">
      <alignment wrapText="1"/>
    </xf>
    <xf numFmtId="0" fontId="66" fillId="0" borderId="6" xfId="0" applyFont="1" applyBorder="1" applyAlignment="1">
      <alignment horizontal="center" wrapText="1"/>
    </xf>
    <xf numFmtId="0" fontId="68" fillId="0" borderId="6" xfId="0" applyFont="1" applyBorder="1" applyAlignment="1">
      <alignment wrapText="1"/>
    </xf>
    <xf numFmtId="0" fontId="68" fillId="0" borderId="6" xfId="0" applyFont="1" applyBorder="1" applyAlignment="1">
      <alignment horizontal="center" wrapText="1"/>
    </xf>
    <xf numFmtId="0" fontId="67" fillId="0" borderId="2" xfId="0" applyFont="1" applyBorder="1" applyAlignment="1">
      <alignment wrapText="1"/>
    </xf>
    <xf numFmtId="0" fontId="67" fillId="0" borderId="2" xfId="0" applyFont="1" applyBorder="1" applyAlignment="1">
      <alignment horizontal="center" wrapText="1"/>
    </xf>
    <xf numFmtId="0" fontId="67" fillId="0" borderId="2" xfId="0" applyFont="1" applyBorder="1" applyAlignment="1">
      <alignment horizontal="center"/>
    </xf>
    <xf numFmtId="0" fontId="66" fillId="0" borderId="2" xfId="0" applyFont="1" applyBorder="1" applyAlignment="1">
      <alignment wrapText="1"/>
    </xf>
    <xf numFmtId="0" fontId="66" fillId="0" borderId="2" xfId="0" applyFont="1" applyBorder="1" applyAlignment="1">
      <alignment horizontal="center" wrapText="1"/>
    </xf>
    <xf numFmtId="0" fontId="66" fillId="0" borderId="2" xfId="0" applyFont="1" applyBorder="1" applyAlignment="1">
      <alignment horizontal="center"/>
    </xf>
    <xf numFmtId="0" fontId="69" fillId="0" borderId="2" xfId="0" applyFont="1" applyBorder="1" applyAlignment="1">
      <alignment wrapText="1"/>
    </xf>
    <xf numFmtId="0" fontId="67" fillId="0" borderId="18" xfId="0" applyFont="1" applyBorder="1" applyAlignment="1"/>
    <xf numFmtId="0" fontId="67" fillId="0" borderId="19" xfId="0" applyFont="1" applyBorder="1" applyAlignment="1"/>
    <xf numFmtId="0" fontId="67" fillId="0" borderId="20" xfId="0" applyFont="1" applyBorder="1" applyAlignment="1"/>
    <xf numFmtId="49" fontId="15" fillId="10" borderId="24" xfId="65" applyNumberFormat="1" applyFont="1" applyFill="1" applyBorder="1" applyAlignment="1" applyProtection="1">
      <alignment horizontal="center" vertical="center" wrapText="1"/>
      <protection hidden="1"/>
    </xf>
    <xf numFmtId="38" fontId="33" fillId="10" borderId="14" xfId="65" applyNumberFormat="1" applyFont="1" applyFill="1" applyBorder="1" applyAlignment="1" applyProtection="1">
      <alignment horizontal="right" vertical="center" wrapText="1"/>
      <protection hidden="1"/>
    </xf>
    <xf numFmtId="0" fontId="22" fillId="0" borderId="27" xfId="0" applyFont="1" applyFill="1" applyBorder="1" applyAlignment="1" applyProtection="1">
      <alignment horizontal="center" vertical="center"/>
      <protection hidden="1"/>
    </xf>
    <xf numFmtId="0" fontId="0" fillId="0" borderId="6" xfId="0" applyBorder="1"/>
    <xf numFmtId="0" fontId="93" fillId="0" borderId="6" xfId="0" applyFont="1" applyBorder="1" applyAlignment="1">
      <alignment horizontal="center" vertical="center"/>
    </xf>
    <xf numFmtId="0" fontId="93" fillId="0" borderId="6" xfId="0" applyFont="1" applyBorder="1" applyAlignment="1">
      <alignment horizontal="left" vertical="center"/>
    </xf>
    <xf numFmtId="38" fontId="96" fillId="0" borderId="0" xfId="0" applyNumberFormat="1" applyFont="1" applyFill="1" applyAlignment="1" applyProtection="1">
      <alignment vertical="center"/>
      <protection hidden="1"/>
    </xf>
    <xf numFmtId="0" fontId="97" fillId="0" borderId="0" xfId="0" applyFont="1" applyFill="1" applyAlignment="1" applyProtection="1">
      <alignment vertical="center"/>
      <protection hidden="1"/>
    </xf>
    <xf numFmtId="38" fontId="98" fillId="0" borderId="0" xfId="0" applyNumberFormat="1" applyFont="1" applyFill="1" applyAlignment="1" applyProtection="1">
      <alignment horizontal="left" vertical="center"/>
      <protection hidden="1"/>
    </xf>
    <xf numFmtId="0" fontId="95" fillId="0" borderId="0" xfId="0" applyFont="1" applyFill="1" applyAlignment="1" applyProtection="1">
      <alignment vertical="center"/>
      <protection hidden="1"/>
    </xf>
    <xf numFmtId="0" fontId="3" fillId="0" borderId="0" xfId="0" applyFont="1" applyFill="1" applyBorder="1" applyAlignment="1" applyProtection="1">
      <alignment vertical="center"/>
      <protection hidden="1"/>
    </xf>
    <xf numFmtId="0" fontId="21" fillId="0" borderId="0" xfId="0" applyFont="1" applyFill="1" applyAlignment="1" applyProtection="1">
      <alignment vertical="center"/>
      <protection hidden="1"/>
    </xf>
    <xf numFmtId="49" fontId="99" fillId="6" borderId="6" xfId="0" applyNumberFormat="1" applyFont="1" applyFill="1" applyBorder="1" applyAlignment="1" applyProtection="1">
      <alignment horizontal="center" vertical="center" wrapText="1"/>
      <protection hidden="1"/>
    </xf>
    <xf numFmtId="49" fontId="99" fillId="15" borderId="6" xfId="65" applyNumberFormat="1" applyFont="1" applyFill="1" applyBorder="1" applyAlignment="1" applyProtection="1">
      <alignment horizontal="center" vertical="center" wrapText="1"/>
      <protection hidden="1"/>
    </xf>
    <xf numFmtId="49" fontId="99" fillId="10" borderId="6" xfId="65" applyNumberFormat="1" applyFont="1" applyFill="1" applyBorder="1" applyAlignment="1" applyProtection="1">
      <alignment horizontal="center" vertical="center" wrapText="1"/>
      <protection hidden="1"/>
    </xf>
    <xf numFmtId="49" fontId="99" fillId="16" borderId="6" xfId="65" applyNumberFormat="1" applyFont="1" applyFill="1" applyBorder="1" applyAlignment="1" applyProtection="1">
      <alignment horizontal="center" vertical="center" wrapText="1"/>
      <protection hidden="1"/>
    </xf>
    <xf numFmtId="49" fontId="99" fillId="14" borderId="6" xfId="65" applyNumberFormat="1" applyFont="1" applyFill="1" applyBorder="1" applyAlignment="1" applyProtection="1">
      <alignment horizontal="center" vertical="center" wrapText="1"/>
      <protection hidden="1"/>
    </xf>
    <xf numFmtId="49" fontId="99" fillId="11" borderId="6" xfId="65" applyNumberFormat="1" applyFont="1" applyFill="1" applyBorder="1" applyAlignment="1" applyProtection="1">
      <alignment horizontal="center" vertical="center" wrapText="1"/>
      <protection hidden="1"/>
    </xf>
    <xf numFmtId="49" fontId="100" fillId="0" borderId="0" xfId="0" applyNumberFormat="1" applyFont="1" applyFill="1" applyAlignment="1" applyProtection="1">
      <alignment vertical="center"/>
      <protection hidden="1"/>
    </xf>
    <xf numFmtId="3" fontId="101" fillId="0" borderId="26" xfId="65" applyNumberFormat="1" applyFont="1" applyFill="1" applyBorder="1" applyAlignment="1" applyProtection="1">
      <alignment horizontal="right" vertical="center"/>
      <protection locked="0"/>
    </xf>
    <xf numFmtId="14" fontId="21" fillId="0" borderId="0" xfId="0" applyNumberFormat="1" applyFont="1" applyFill="1" applyAlignment="1" applyProtection="1">
      <alignment horizontal="center" vertical="center"/>
      <protection hidden="1"/>
    </xf>
    <xf numFmtId="38" fontId="21" fillId="15" borderId="0" xfId="65" applyNumberFormat="1" applyFont="1" applyFill="1" applyAlignment="1" applyProtection="1">
      <alignment vertical="center"/>
      <protection hidden="1"/>
    </xf>
    <xf numFmtId="38" fontId="21" fillId="10" borderId="0" xfId="65" applyNumberFormat="1" applyFont="1" applyFill="1" applyAlignment="1" applyProtection="1">
      <alignment vertical="center"/>
      <protection hidden="1"/>
    </xf>
    <xf numFmtId="38" fontId="21" fillId="16" borderId="0" xfId="65" applyNumberFormat="1" applyFont="1" applyFill="1" applyAlignment="1" applyProtection="1">
      <alignment vertical="center"/>
      <protection hidden="1"/>
    </xf>
    <xf numFmtId="38" fontId="21" fillId="14" borderId="0" xfId="65" applyNumberFormat="1" applyFont="1" applyFill="1" applyAlignment="1" applyProtection="1">
      <alignment vertical="center"/>
      <protection hidden="1"/>
    </xf>
    <xf numFmtId="38" fontId="21" fillId="0" borderId="0" xfId="65" applyNumberFormat="1" applyFont="1" applyFill="1" applyAlignment="1" applyProtection="1">
      <alignment vertical="center"/>
      <protection hidden="1"/>
    </xf>
    <xf numFmtId="38" fontId="94" fillId="0" borderId="0" xfId="0" applyNumberFormat="1" applyFont="1" applyFill="1" applyAlignment="1" applyProtection="1">
      <alignment vertical="center"/>
      <protection hidden="1"/>
    </xf>
    <xf numFmtId="38" fontId="9" fillId="0" borderId="0" xfId="0" applyNumberFormat="1" applyFont="1" applyFill="1" applyAlignment="1" applyProtection="1">
      <alignment horizontal="center" vertical="center"/>
      <protection hidden="1"/>
    </xf>
    <xf numFmtId="0" fontId="94" fillId="0" borderId="0" xfId="65" applyNumberFormat="1" applyFont="1" applyFill="1" applyBorder="1" applyAlignment="1" applyProtection="1">
      <alignment vertical="center"/>
      <protection locked="0"/>
    </xf>
    <xf numFmtId="0" fontId="21" fillId="0" borderId="0" xfId="0" applyNumberFormat="1" applyFont="1" applyFill="1" applyAlignment="1" applyProtection="1">
      <alignment vertical="center"/>
      <protection hidden="1"/>
    </xf>
    <xf numFmtId="38" fontId="11" fillId="6" borderId="6" xfId="65" applyNumberFormat="1" applyFont="1" applyFill="1" applyBorder="1" applyAlignment="1" applyProtection="1">
      <alignment horizontal="center" vertical="center" wrapText="1"/>
      <protection hidden="1"/>
    </xf>
    <xf numFmtId="171" fontId="9" fillId="0" borderId="0" xfId="65" applyNumberFormat="1" applyFont="1" applyFill="1" applyBorder="1" applyAlignment="1" applyProtection="1">
      <alignment vertical="center"/>
      <protection hidden="1"/>
    </xf>
    <xf numFmtId="3" fontId="102" fillId="15" borderId="25" xfId="65" applyNumberFormat="1" applyFont="1" applyFill="1" applyBorder="1" applyAlignment="1" applyProtection="1">
      <alignment horizontal="right" vertical="center"/>
      <protection locked="0"/>
    </xf>
    <xf numFmtId="0" fontId="96" fillId="0" borderId="0" xfId="65" applyNumberFormat="1" applyFont="1" applyFill="1" applyBorder="1" applyAlignment="1" applyProtection="1">
      <alignment vertical="center"/>
      <protection locked="0"/>
    </xf>
    <xf numFmtId="0" fontId="12" fillId="0" borderId="28" xfId="0" applyFont="1" applyFill="1" applyBorder="1" applyAlignment="1" applyProtection="1">
      <alignment horizontal="center" vertical="center"/>
      <protection hidden="1"/>
    </xf>
    <xf numFmtId="0" fontId="22" fillId="0" borderId="10" xfId="0" applyNumberFormat="1" applyFont="1" applyFill="1" applyBorder="1" applyAlignment="1" applyProtection="1">
      <alignment horizontal="center" vertical="center" wrapText="1"/>
      <protection hidden="1"/>
    </xf>
    <xf numFmtId="0" fontId="22" fillId="0" borderId="10" xfId="0" applyFont="1" applyFill="1" applyBorder="1" applyAlignment="1" applyProtection="1">
      <alignment horizontal="center" vertical="center" wrapText="1"/>
      <protection hidden="1"/>
    </xf>
    <xf numFmtId="172" fontId="22" fillId="0" borderId="10" xfId="0" applyNumberFormat="1" applyFont="1" applyFill="1" applyBorder="1" applyAlignment="1" applyProtection="1">
      <alignment horizontal="center" vertical="center" wrapText="1"/>
      <protection hidden="1"/>
    </xf>
    <xf numFmtId="0" fontId="10" fillId="0" borderId="28" xfId="0" applyFont="1" applyFill="1" applyBorder="1" applyAlignment="1" applyProtection="1">
      <alignment horizontal="left" vertical="center" wrapText="1"/>
      <protection hidden="1"/>
    </xf>
    <xf numFmtId="38" fontId="33" fillId="10" borderId="10" xfId="65" applyNumberFormat="1" applyFont="1" applyFill="1" applyBorder="1" applyAlignment="1" applyProtection="1">
      <alignment horizontal="right" vertical="center" wrapText="1"/>
      <protection hidden="1"/>
    </xf>
    <xf numFmtId="3" fontId="101" fillId="0" borderId="42" xfId="65" applyNumberFormat="1" applyFont="1" applyFill="1" applyBorder="1" applyAlignment="1" applyProtection="1">
      <alignment horizontal="right" vertical="center"/>
      <protection locked="0"/>
    </xf>
    <xf numFmtId="3" fontId="9" fillId="0" borderId="10" xfId="0" applyNumberFormat="1" applyFont="1" applyFill="1" applyBorder="1" applyAlignment="1" applyProtection="1">
      <alignment vertical="center" wrapText="1"/>
      <protection hidden="1"/>
    </xf>
    <xf numFmtId="0" fontId="21" fillId="0" borderId="13" xfId="0" applyFont="1" applyFill="1" applyBorder="1" applyAlignment="1" applyProtection="1">
      <alignment vertical="center"/>
      <protection hidden="1"/>
    </xf>
    <xf numFmtId="0" fontId="21" fillId="0" borderId="13" xfId="0" applyNumberFormat="1" applyFont="1" applyFill="1" applyBorder="1" applyAlignment="1" applyProtection="1">
      <alignment vertical="center"/>
      <protection hidden="1"/>
    </xf>
    <xf numFmtId="14" fontId="21" fillId="0" borderId="13" xfId="0" applyNumberFormat="1" applyFont="1" applyFill="1" applyBorder="1" applyAlignment="1" applyProtection="1">
      <alignment horizontal="center" vertical="center"/>
      <protection hidden="1"/>
    </xf>
    <xf numFmtId="38" fontId="21" fillId="15" borderId="13" xfId="65" applyNumberFormat="1" applyFont="1" applyFill="1" applyBorder="1" applyAlignment="1" applyProtection="1">
      <alignment vertical="center"/>
      <protection hidden="1"/>
    </xf>
    <xf numFmtId="38" fontId="21" fillId="10" borderId="13" xfId="65" applyNumberFormat="1" applyFont="1" applyFill="1" applyBorder="1" applyAlignment="1" applyProtection="1">
      <alignment vertical="center"/>
      <protection hidden="1"/>
    </xf>
    <xf numFmtId="38" fontId="21" fillId="14" borderId="13" xfId="65" applyNumberFormat="1" applyFont="1" applyFill="1" applyBorder="1" applyAlignment="1" applyProtection="1">
      <alignment vertical="center"/>
      <protection hidden="1"/>
    </xf>
    <xf numFmtId="38" fontId="21" fillId="0" borderId="13" xfId="65" applyNumberFormat="1" applyFont="1" applyFill="1" applyBorder="1" applyAlignment="1" applyProtection="1">
      <alignment vertical="center"/>
      <protection hidden="1"/>
    </xf>
    <xf numFmtId="0" fontId="103" fillId="0" borderId="0" xfId="0" applyFont="1" applyAlignment="1" applyProtection="1">
      <alignment horizontal="left"/>
      <protection hidden="1"/>
    </xf>
    <xf numFmtId="0" fontId="104" fillId="0" borderId="0" xfId="0" applyFont="1" applyProtection="1">
      <protection hidden="1"/>
    </xf>
    <xf numFmtId="0" fontId="105" fillId="0" borderId="0" xfId="0" applyFont="1" applyAlignment="1" applyProtection="1">
      <alignment vertical="center"/>
      <protection locked="0"/>
    </xf>
    <xf numFmtId="0" fontId="105" fillId="0" borderId="0" xfId="0" applyFont="1" applyAlignment="1" applyProtection="1">
      <alignment horizontal="justify" vertical="center"/>
      <protection locked="0"/>
    </xf>
    <xf numFmtId="0" fontId="105" fillId="13" borderId="0" xfId="0" applyFont="1" applyFill="1" applyAlignment="1" applyProtection="1">
      <alignment vertical="center"/>
      <protection locked="0"/>
    </xf>
    <xf numFmtId="0" fontId="104" fillId="0" borderId="0" xfId="0" applyFont="1" applyProtection="1">
      <protection locked="0"/>
    </xf>
    <xf numFmtId="0" fontId="106" fillId="0" borderId="0" xfId="0" applyFont="1" applyAlignment="1" applyProtection="1">
      <alignment vertical="center"/>
      <protection hidden="1"/>
    </xf>
    <xf numFmtId="0" fontId="107" fillId="0" borderId="0" xfId="0" applyFont="1" applyAlignment="1" applyProtection="1">
      <alignment vertical="center"/>
      <protection locked="0"/>
    </xf>
    <xf numFmtId="0" fontId="108" fillId="0" borderId="0" xfId="0" applyFont="1" applyAlignment="1" applyProtection="1">
      <alignment vertical="center"/>
      <protection locked="0"/>
    </xf>
    <xf numFmtId="0" fontId="109" fillId="0" borderId="0" xfId="0" applyFont="1" applyProtection="1">
      <protection locked="0"/>
    </xf>
    <xf numFmtId="0" fontId="110" fillId="8" borderId="0" xfId="0" applyFont="1" applyFill="1" applyAlignment="1" applyProtection="1">
      <alignment horizontal="center"/>
      <protection hidden="1"/>
    </xf>
    <xf numFmtId="0" fontId="111" fillId="8" borderId="0" xfId="0" applyFont="1" applyFill="1" applyAlignment="1" applyProtection="1">
      <alignment horizontal="center"/>
      <protection locked="0"/>
    </xf>
    <xf numFmtId="0" fontId="110" fillId="8" borderId="0" xfId="0" applyFont="1" applyFill="1" applyAlignment="1" applyProtection="1">
      <alignment horizontal="center"/>
      <protection locked="0"/>
    </xf>
    <xf numFmtId="0" fontId="103" fillId="0" borderId="0" xfId="0" applyFont="1" applyAlignment="1" applyProtection="1">
      <alignment horizontal="center"/>
      <protection hidden="1"/>
    </xf>
    <xf numFmtId="0" fontId="112" fillId="9" borderId="6" xfId="0" applyFont="1" applyFill="1" applyBorder="1" applyAlignment="1" applyProtection="1">
      <alignment horizontal="center" vertical="center" wrapText="1"/>
      <protection locked="0"/>
    </xf>
    <xf numFmtId="0" fontId="103" fillId="0" borderId="0" xfId="0" applyNumberFormat="1" applyFont="1" applyAlignment="1" applyProtection="1">
      <alignment horizontal="center"/>
      <protection hidden="1"/>
    </xf>
    <xf numFmtId="38" fontId="113" fillId="11" borderId="6" xfId="65" applyNumberFormat="1" applyFont="1" applyFill="1" applyBorder="1" applyAlignment="1" applyProtection="1">
      <alignment horizontal="center" vertical="center"/>
      <protection locked="0"/>
    </xf>
    <xf numFmtId="38" fontId="113" fillId="6" borderId="6" xfId="65" applyNumberFormat="1" applyFont="1" applyFill="1" applyBorder="1" applyAlignment="1" applyProtection="1">
      <alignment horizontal="center" vertical="center"/>
      <protection locked="0"/>
    </xf>
    <xf numFmtId="38" fontId="113" fillId="12" borderId="6" xfId="65" applyNumberFormat="1" applyFont="1" applyFill="1" applyBorder="1" applyAlignment="1" applyProtection="1">
      <alignment horizontal="center" vertical="center"/>
      <protection locked="0"/>
    </xf>
    <xf numFmtId="38" fontId="113" fillId="13" borderId="6" xfId="65" applyNumberFormat="1" applyFont="1" applyFill="1" applyBorder="1" applyAlignment="1" applyProtection="1">
      <alignment horizontal="center" vertical="center"/>
      <protection locked="0"/>
    </xf>
    <xf numFmtId="38" fontId="113" fillId="19" borderId="6" xfId="65" applyNumberFormat="1" applyFont="1" applyFill="1" applyBorder="1" applyAlignment="1" applyProtection="1">
      <alignment horizontal="center" vertical="center"/>
      <protection locked="0"/>
    </xf>
    <xf numFmtId="0" fontId="115" fillId="0" borderId="0" xfId="0" applyFont="1" applyAlignment="1" applyProtection="1">
      <alignment horizontal="center"/>
      <protection hidden="1"/>
    </xf>
    <xf numFmtId="0" fontId="116" fillId="17" borderId="23" xfId="0" applyFont="1" applyFill="1" applyBorder="1" applyAlignment="1" applyProtection="1">
      <alignment vertical="center" wrapText="1"/>
      <protection hidden="1"/>
    </xf>
    <xf numFmtId="0" fontId="116" fillId="17" borderId="15" xfId="0" applyFont="1" applyFill="1" applyBorder="1" applyAlignment="1" applyProtection="1">
      <alignment vertical="center" wrapText="1"/>
      <protection locked="0"/>
    </xf>
    <xf numFmtId="0" fontId="117" fillId="17" borderId="15" xfId="0" applyFont="1" applyFill="1" applyBorder="1" applyAlignment="1" applyProtection="1">
      <alignment vertical="center" wrapText="1"/>
      <protection hidden="1"/>
    </xf>
    <xf numFmtId="0" fontId="118" fillId="17" borderId="24" xfId="0" applyFont="1" applyFill="1" applyBorder="1" applyAlignment="1" applyProtection="1">
      <alignment horizontal="right" vertical="center"/>
      <protection locked="0"/>
    </xf>
    <xf numFmtId="0" fontId="116" fillId="17" borderId="24" xfId="0" applyFont="1" applyFill="1" applyBorder="1" applyAlignment="1" applyProtection="1">
      <alignment horizontal="right" vertical="center"/>
      <protection locked="0"/>
    </xf>
    <xf numFmtId="0" fontId="119" fillId="17" borderId="29" xfId="0" applyFont="1" applyFill="1" applyBorder="1" applyAlignment="1" applyProtection="1">
      <alignment horizontal="center" vertical="center"/>
      <protection locked="0"/>
    </xf>
    <xf numFmtId="49" fontId="118" fillId="17" borderId="24" xfId="65" applyNumberFormat="1" applyFont="1" applyFill="1" applyBorder="1" applyAlignment="1" applyProtection="1">
      <alignment horizontal="center" vertical="center"/>
      <protection locked="0"/>
    </xf>
    <xf numFmtId="49" fontId="118" fillId="17" borderId="24" xfId="65" applyNumberFormat="1" applyFont="1" applyFill="1" applyBorder="1" applyAlignment="1" applyProtection="1">
      <alignment horizontal="left" vertical="center"/>
      <protection locked="0"/>
    </xf>
    <xf numFmtId="49" fontId="118" fillId="19" borderId="24" xfId="65" applyNumberFormat="1" applyFont="1" applyFill="1" applyBorder="1" applyAlignment="1" applyProtection="1">
      <alignment horizontal="center" vertical="center"/>
      <protection locked="0"/>
    </xf>
    <xf numFmtId="38" fontId="118" fillId="17" borderId="29" xfId="65" applyNumberFormat="1" applyFont="1" applyFill="1" applyBorder="1" applyAlignment="1" applyProtection="1">
      <alignment horizontal="right" vertical="center"/>
      <protection hidden="1"/>
    </xf>
    <xf numFmtId="38" fontId="118" fillId="17" borderId="24" xfId="65" applyNumberFormat="1" applyFont="1" applyFill="1" applyBorder="1" applyAlignment="1" applyProtection="1">
      <alignment horizontal="right" vertical="center"/>
      <protection locked="0"/>
    </xf>
    <xf numFmtId="38" fontId="118" fillId="17" borderId="24" xfId="65" applyNumberFormat="1" applyFont="1" applyFill="1" applyBorder="1" applyAlignment="1" applyProtection="1">
      <alignment horizontal="right" vertical="center" wrapText="1"/>
      <protection locked="0"/>
    </xf>
    <xf numFmtId="0" fontId="120" fillId="0" borderId="0" xfId="0" applyFont="1" applyProtection="1">
      <protection locked="0"/>
    </xf>
    <xf numFmtId="0" fontId="121" fillId="0" borderId="6" xfId="0" applyFont="1" applyFill="1" applyBorder="1" applyAlignment="1" applyProtection="1">
      <alignment horizontal="center" wrapText="1"/>
      <protection hidden="1"/>
    </xf>
    <xf numFmtId="0" fontId="122" fillId="0" borderId="25" xfId="0" applyFont="1" applyFill="1" applyBorder="1" applyAlignment="1" applyProtection="1">
      <alignment horizontal="center" vertical="center" wrapText="1"/>
      <protection hidden="1"/>
    </xf>
    <xf numFmtId="0" fontId="122" fillId="0" borderId="25" xfId="0" applyNumberFormat="1" applyFont="1" applyFill="1" applyBorder="1" applyAlignment="1" applyProtection="1">
      <alignment horizontal="center" vertical="center" wrapText="1"/>
      <protection locked="0"/>
    </xf>
    <xf numFmtId="0" fontId="122" fillId="0" borderId="26" xfId="0" applyFont="1" applyFill="1" applyBorder="1" applyAlignment="1" applyProtection="1">
      <alignment horizontal="center" vertical="center" wrapText="1"/>
      <protection hidden="1"/>
    </xf>
    <xf numFmtId="173" fontId="122" fillId="0" borderId="25" xfId="0" applyNumberFormat="1" applyFont="1" applyFill="1" applyBorder="1" applyAlignment="1" applyProtection="1">
      <alignment horizontal="center" vertical="center" wrapText="1"/>
      <protection locked="0"/>
    </xf>
    <xf numFmtId="0" fontId="122" fillId="18" borderId="25" xfId="0" applyNumberFormat="1" applyFont="1" applyFill="1" applyBorder="1" applyAlignment="1" applyProtection="1">
      <alignment horizontal="justify" vertical="center" wrapText="1"/>
      <protection locked="0"/>
    </xf>
    <xf numFmtId="0" fontId="122" fillId="0" borderId="26" xfId="0" applyFont="1" applyFill="1" applyBorder="1" applyAlignment="1" applyProtection="1">
      <alignment vertical="center" wrapText="1"/>
      <protection hidden="1"/>
    </xf>
    <xf numFmtId="3" fontId="123" fillId="0" borderId="25" xfId="65" applyNumberFormat="1" applyFont="1" applyFill="1" applyBorder="1" applyAlignment="1" applyProtection="1">
      <alignment horizontal="right" vertical="center" wrapText="1"/>
      <protection locked="0"/>
    </xf>
    <xf numFmtId="0" fontId="122" fillId="0" borderId="25" xfId="0" applyFont="1" applyFill="1" applyBorder="1" applyAlignment="1" applyProtection="1">
      <alignment vertical="center" wrapText="1"/>
      <protection locked="0"/>
    </xf>
    <xf numFmtId="3" fontId="122" fillId="0" borderId="25" xfId="0" applyNumberFormat="1" applyFont="1" applyFill="1" applyBorder="1" applyAlignment="1" applyProtection="1">
      <alignment vertical="center" wrapText="1"/>
      <protection locked="0"/>
    </xf>
    <xf numFmtId="3" fontId="123" fillId="12" borderId="25" xfId="65" applyNumberFormat="1" applyFont="1" applyFill="1" applyBorder="1" applyAlignment="1" applyProtection="1">
      <alignment horizontal="right" vertical="center" wrapText="1"/>
      <protection locked="0"/>
    </xf>
    <xf numFmtId="3" fontId="123" fillId="12" borderId="25" xfId="65" applyNumberFormat="1" applyFont="1" applyFill="1" applyBorder="1" applyAlignment="1" applyProtection="1">
      <alignment horizontal="left" vertical="center" wrapText="1"/>
      <protection locked="0"/>
    </xf>
    <xf numFmtId="3" fontId="123" fillId="0" borderId="25" xfId="65" applyNumberFormat="1" applyFont="1" applyFill="1" applyBorder="1" applyAlignment="1" applyProtection="1">
      <alignment horizontal="left" vertical="center" wrapText="1"/>
      <protection locked="0"/>
    </xf>
    <xf numFmtId="3" fontId="123" fillId="13" borderId="25" xfId="65" applyNumberFormat="1" applyFont="1" applyFill="1" applyBorder="1" applyAlignment="1" applyProtection="1">
      <alignment horizontal="right" vertical="center" wrapText="1"/>
      <protection locked="0"/>
    </xf>
    <xf numFmtId="3" fontId="123" fillId="13" borderId="25" xfId="65" applyNumberFormat="1" applyFont="1" applyFill="1" applyBorder="1" applyAlignment="1" applyProtection="1">
      <alignment horizontal="left" vertical="center" wrapText="1"/>
      <protection locked="0"/>
    </xf>
    <xf numFmtId="3" fontId="123" fillId="18" borderId="25" xfId="65" applyNumberFormat="1" applyFont="1" applyFill="1" applyBorder="1" applyAlignment="1" applyProtection="1">
      <alignment horizontal="right" vertical="center" wrapText="1"/>
      <protection locked="0"/>
    </xf>
    <xf numFmtId="3" fontId="123" fillId="18" borderId="25" xfId="65" applyNumberFormat="1" applyFont="1" applyFill="1" applyBorder="1" applyAlignment="1" applyProtection="1">
      <alignment horizontal="left" vertical="center" wrapText="1"/>
      <protection locked="0"/>
    </xf>
    <xf numFmtId="3" fontId="123" fillId="19" borderId="25" xfId="65" applyNumberFormat="1" applyFont="1" applyFill="1" applyBorder="1" applyAlignment="1" applyProtection="1">
      <alignment horizontal="right" vertical="center" wrapText="1"/>
      <protection locked="0"/>
    </xf>
    <xf numFmtId="3" fontId="123" fillId="19" borderId="25" xfId="65" applyNumberFormat="1" applyFont="1" applyFill="1" applyBorder="1" applyAlignment="1" applyProtection="1">
      <alignment horizontal="left" vertical="center" wrapText="1"/>
      <protection locked="0"/>
    </xf>
    <xf numFmtId="3" fontId="124" fillId="0" borderId="25" xfId="65" applyNumberFormat="1" applyFont="1" applyFill="1" applyBorder="1" applyAlignment="1" applyProtection="1">
      <alignment horizontal="right" vertical="center" wrapText="1"/>
      <protection hidden="1"/>
    </xf>
    <xf numFmtId="3" fontId="123" fillId="15" borderId="25" xfId="65" applyNumberFormat="1" applyFont="1" applyFill="1" applyBorder="1" applyAlignment="1" applyProtection="1">
      <alignment horizontal="left" vertical="center" wrapText="1"/>
      <protection hidden="1"/>
    </xf>
    <xf numFmtId="3" fontId="123" fillId="15" borderId="25" xfId="65" applyNumberFormat="1" applyFont="1" applyFill="1" applyBorder="1" applyAlignment="1" applyProtection="1">
      <alignment horizontal="center" vertical="center" wrapText="1"/>
      <protection hidden="1"/>
    </xf>
    <xf numFmtId="3" fontId="125" fillId="13" borderId="26" xfId="0" applyNumberFormat="1" applyFont="1" applyFill="1" applyBorder="1" applyAlignment="1" applyProtection="1">
      <alignment horizontal="center" vertical="center" wrapText="1"/>
      <protection hidden="1"/>
    </xf>
    <xf numFmtId="0" fontId="122" fillId="0" borderId="0" xfId="0" applyFont="1" applyFill="1" applyAlignment="1" applyProtection="1">
      <alignment wrapText="1"/>
      <protection locked="0"/>
    </xf>
    <xf numFmtId="0" fontId="122" fillId="0" borderId="26" xfId="0" applyNumberFormat="1" applyFont="1" applyFill="1" applyBorder="1" applyAlignment="1" applyProtection="1">
      <alignment horizontal="center" vertical="center" wrapText="1"/>
      <protection locked="0"/>
    </xf>
    <xf numFmtId="173" fontId="122" fillId="0" borderId="26" xfId="0" applyNumberFormat="1" applyFont="1" applyFill="1" applyBorder="1" applyAlignment="1" applyProtection="1">
      <alignment horizontal="center" vertical="center" wrapText="1"/>
      <protection locked="0"/>
    </xf>
    <xf numFmtId="0" fontId="122" fillId="18" borderId="26" xfId="0" applyNumberFormat="1" applyFont="1" applyFill="1" applyBorder="1" applyAlignment="1" applyProtection="1">
      <alignment horizontal="justify" vertical="center" wrapText="1"/>
      <protection locked="0"/>
    </xf>
    <xf numFmtId="3" fontId="123" fillId="0" borderId="26" xfId="65" applyNumberFormat="1" applyFont="1" applyFill="1" applyBorder="1" applyAlignment="1" applyProtection="1">
      <alignment horizontal="right" vertical="center" wrapText="1"/>
      <protection locked="0"/>
    </xf>
    <xf numFmtId="0" fontId="122" fillId="0" borderId="26" xfId="0" applyFont="1" applyFill="1" applyBorder="1" applyAlignment="1" applyProtection="1">
      <alignment vertical="center" wrapText="1"/>
      <protection locked="0"/>
    </xf>
    <xf numFmtId="3" fontId="122" fillId="0" borderId="26" xfId="0" applyNumberFormat="1" applyFont="1" applyFill="1" applyBorder="1" applyAlignment="1" applyProtection="1">
      <alignment vertical="center" wrapText="1"/>
      <protection locked="0"/>
    </xf>
    <xf numFmtId="3" fontId="123" fillId="12" borderId="26" xfId="65" applyNumberFormat="1" applyFont="1" applyFill="1" applyBorder="1" applyAlignment="1" applyProtection="1">
      <alignment horizontal="right" vertical="center" wrapText="1"/>
      <protection locked="0"/>
    </xf>
    <xf numFmtId="3" fontId="123" fillId="12" borderId="26" xfId="65" applyNumberFormat="1" applyFont="1" applyFill="1" applyBorder="1" applyAlignment="1" applyProtection="1">
      <alignment horizontal="left" vertical="center" wrapText="1"/>
      <protection locked="0"/>
    </xf>
    <xf numFmtId="3" fontId="123" fillId="0" borderId="26" xfId="65" applyNumberFormat="1" applyFont="1" applyFill="1" applyBorder="1" applyAlignment="1" applyProtection="1">
      <alignment horizontal="left" vertical="center" wrapText="1"/>
      <protection locked="0"/>
    </xf>
    <xf numFmtId="3" fontId="123" fillId="13" borderId="26" xfId="65" applyNumberFormat="1" applyFont="1" applyFill="1" applyBorder="1" applyAlignment="1" applyProtection="1">
      <alignment horizontal="right" vertical="center" wrapText="1"/>
      <protection locked="0"/>
    </xf>
    <xf numFmtId="3" fontId="123" fillId="13" borderId="26" xfId="65" applyNumberFormat="1" applyFont="1" applyFill="1" applyBorder="1" applyAlignment="1" applyProtection="1">
      <alignment horizontal="left" vertical="center" wrapText="1"/>
      <protection locked="0"/>
    </xf>
    <xf numFmtId="3" fontId="123" fillId="18" borderId="26" xfId="65" applyNumberFormat="1" applyFont="1" applyFill="1" applyBorder="1" applyAlignment="1" applyProtection="1">
      <alignment horizontal="right" vertical="center" wrapText="1"/>
      <protection locked="0"/>
    </xf>
    <xf numFmtId="3" fontId="123" fillId="18" borderId="26" xfId="65" applyNumberFormat="1" applyFont="1" applyFill="1" applyBorder="1" applyAlignment="1" applyProtection="1">
      <alignment horizontal="left" vertical="center" wrapText="1"/>
      <protection locked="0"/>
    </xf>
    <xf numFmtId="3" fontId="123" fillId="19" borderId="26" xfId="65" applyNumberFormat="1" applyFont="1" applyFill="1" applyBorder="1" applyAlignment="1" applyProtection="1">
      <alignment horizontal="right" vertical="center" wrapText="1"/>
      <protection locked="0"/>
    </xf>
    <xf numFmtId="3" fontId="123" fillId="19" borderId="26" xfId="65" applyNumberFormat="1" applyFont="1" applyFill="1" applyBorder="1" applyAlignment="1" applyProtection="1">
      <alignment horizontal="left" vertical="center" wrapText="1"/>
      <protection locked="0"/>
    </xf>
    <xf numFmtId="3" fontId="124" fillId="0" borderId="26" xfId="65" applyNumberFormat="1" applyFont="1" applyFill="1" applyBorder="1" applyAlignment="1" applyProtection="1">
      <alignment horizontal="right" vertical="center" wrapText="1"/>
      <protection hidden="1"/>
    </xf>
    <xf numFmtId="3" fontId="123" fillId="15" borderId="26" xfId="65" applyNumberFormat="1" applyFont="1" applyFill="1" applyBorder="1" applyAlignment="1" applyProtection="1">
      <alignment horizontal="left" vertical="center" wrapText="1"/>
      <protection hidden="1"/>
    </xf>
    <xf numFmtId="3" fontId="123" fillId="15" borderId="26" xfId="65" applyNumberFormat="1" applyFont="1" applyFill="1" applyBorder="1" applyAlignment="1" applyProtection="1">
      <alignment horizontal="center" vertical="center" wrapText="1"/>
      <protection hidden="1"/>
    </xf>
    <xf numFmtId="3" fontId="121" fillId="0" borderId="26" xfId="0" applyNumberFormat="1" applyFont="1" applyFill="1" applyBorder="1" applyAlignment="1" applyProtection="1">
      <alignment vertical="center" wrapText="1"/>
      <protection locked="0"/>
    </xf>
    <xf numFmtId="0" fontId="121" fillId="0" borderId="0" xfId="0" applyFont="1" applyFill="1" applyAlignment="1" applyProtection="1">
      <alignment wrapText="1"/>
      <protection locked="0"/>
    </xf>
    <xf numFmtId="0" fontId="104" fillId="0" borderId="0" xfId="0" applyNumberFormat="1" applyFont="1" applyProtection="1">
      <protection locked="0"/>
    </xf>
    <xf numFmtId="173" fontId="104" fillId="0" borderId="0" xfId="0" applyNumberFormat="1" applyFont="1" applyProtection="1">
      <protection locked="0"/>
    </xf>
    <xf numFmtId="173" fontId="104" fillId="0" borderId="0" xfId="0" applyNumberFormat="1" applyFont="1" applyAlignment="1" applyProtection="1">
      <alignment horizontal="justify"/>
      <protection locked="0"/>
    </xf>
    <xf numFmtId="0" fontId="104" fillId="0" borderId="0" xfId="0" applyFont="1" applyAlignment="1" applyProtection="1">
      <protection locked="0"/>
    </xf>
    <xf numFmtId="0" fontId="104" fillId="11" borderId="0" xfId="0" applyFont="1" applyFill="1" applyBorder="1" applyAlignment="1" applyProtection="1">
      <alignment horizontal="right" vertical="center"/>
      <protection locked="0"/>
    </xf>
    <xf numFmtId="0" fontId="104" fillId="0" borderId="0" xfId="0" applyFont="1" applyBorder="1" applyAlignment="1" applyProtection="1">
      <alignment horizontal="right" vertical="center"/>
      <protection locked="0"/>
    </xf>
    <xf numFmtId="0" fontId="104" fillId="12" borderId="0" xfId="0" applyFont="1" applyFill="1" applyBorder="1" applyAlignment="1" applyProtection="1">
      <alignment horizontal="right" vertical="center"/>
      <protection locked="0"/>
    </xf>
    <xf numFmtId="0" fontId="104" fillId="13" borderId="0" xfId="0" applyFont="1" applyFill="1" applyBorder="1" applyAlignment="1" applyProtection="1">
      <alignment horizontal="right" vertical="center"/>
      <protection locked="0"/>
    </xf>
    <xf numFmtId="0" fontId="104" fillId="18" borderId="0" xfId="0" applyFont="1" applyFill="1" applyBorder="1" applyAlignment="1" applyProtection="1">
      <alignment horizontal="right" vertical="center"/>
      <protection locked="0"/>
    </xf>
    <xf numFmtId="0" fontId="104" fillId="19" borderId="0" xfId="0" applyFont="1" applyFill="1" applyBorder="1" applyAlignment="1" applyProtection="1">
      <alignment horizontal="right" vertical="center"/>
      <protection locked="0"/>
    </xf>
    <xf numFmtId="0" fontId="126" fillId="0" borderId="27" xfId="0" applyFont="1" applyBorder="1" applyAlignment="1" applyProtection="1">
      <alignment horizontal="right" vertical="center"/>
      <protection locked="0"/>
    </xf>
    <xf numFmtId="0" fontId="104" fillId="15" borderId="0" xfId="0" applyFont="1" applyFill="1" applyBorder="1" applyAlignment="1" applyProtection="1">
      <alignment horizontal="right" vertical="center"/>
      <protection locked="0"/>
    </xf>
    <xf numFmtId="0" fontId="104" fillId="13" borderId="0" xfId="0" applyFont="1" applyFill="1" applyProtection="1">
      <protection locked="0"/>
    </xf>
    <xf numFmtId="0" fontId="127" fillId="0" borderId="0" xfId="37" applyFont="1" applyAlignment="1">
      <alignment vertical="center"/>
    </xf>
    <xf numFmtId="0" fontId="127" fillId="0" borderId="0" xfId="37" applyFont="1" applyBorder="1" applyAlignment="1">
      <alignment horizontal="center" vertical="center"/>
    </xf>
    <xf numFmtId="1" fontId="127" fillId="0" borderId="0" xfId="37" applyNumberFormat="1" applyFont="1" applyAlignment="1">
      <alignment vertical="center"/>
    </xf>
    <xf numFmtId="1" fontId="132" fillId="0" borderId="0" xfId="37" applyNumberFormat="1" applyFont="1" applyAlignment="1">
      <alignment horizontal="left" vertical="center"/>
    </xf>
    <xf numFmtId="0" fontId="127" fillId="0" borderId="0" xfId="105" applyFont="1" applyAlignment="1">
      <alignment horizontal="left" vertical="center"/>
    </xf>
    <xf numFmtId="0" fontId="127" fillId="0" borderId="0" xfId="105" applyFont="1" applyAlignment="1">
      <alignment horizontal="center" vertical="center"/>
    </xf>
    <xf numFmtId="0" fontId="127" fillId="0" borderId="0" xfId="105" applyFont="1" applyAlignment="1">
      <alignment horizontal="centerContinuous" vertical="center"/>
    </xf>
    <xf numFmtId="1" fontId="127" fillId="0" borderId="0" xfId="105" applyNumberFormat="1" applyFont="1" applyAlignment="1">
      <alignment horizontal="left" vertical="center"/>
    </xf>
    <xf numFmtId="0" fontId="133" fillId="0" borderId="0" xfId="105" applyFont="1" applyBorder="1" applyAlignment="1" applyProtection="1">
      <alignment horizontal="left" vertical="center"/>
    </xf>
    <xf numFmtId="1" fontId="127" fillId="0" borderId="0" xfId="105" applyNumberFormat="1" applyFont="1" applyAlignment="1">
      <alignment horizontal="right" vertical="center"/>
    </xf>
    <xf numFmtId="0" fontId="133" fillId="0" borderId="0" xfId="105" applyFont="1" applyBorder="1" applyAlignment="1">
      <alignment horizontal="left" vertical="center"/>
    </xf>
    <xf numFmtId="1" fontId="127" fillId="0" borderId="0" xfId="105" applyNumberFormat="1" applyFont="1" applyBorder="1" applyAlignment="1">
      <alignment vertical="center"/>
    </xf>
    <xf numFmtId="0" fontId="133" fillId="10" borderId="0" xfId="105" applyFont="1" applyFill="1" applyBorder="1" applyAlignment="1" applyProtection="1">
      <alignment horizontal="left" vertical="center"/>
    </xf>
    <xf numFmtId="1" fontId="127" fillId="0" borderId="16" xfId="37" applyNumberFormat="1" applyFont="1" applyBorder="1" applyAlignment="1">
      <alignment vertical="center" wrapText="1"/>
    </xf>
    <xf numFmtId="1" fontId="127" fillId="0" borderId="0" xfId="37" applyNumberFormat="1" applyFont="1" applyAlignment="1">
      <alignment horizontal="left" vertical="center"/>
    </xf>
    <xf numFmtId="1" fontId="127" fillId="0" borderId="0" xfId="37" applyNumberFormat="1" applyFont="1" applyAlignment="1">
      <alignment horizontal="centerContinuous" vertical="center"/>
    </xf>
    <xf numFmtId="1" fontId="127" fillId="0" borderId="0" xfId="37" applyNumberFormat="1" applyFont="1" applyBorder="1" applyAlignment="1">
      <alignment vertical="center" wrapText="1"/>
    </xf>
    <xf numFmtId="0" fontId="127" fillId="0" borderId="0" xfId="37" applyFont="1" applyBorder="1" applyAlignment="1">
      <alignment horizontal="right" vertical="center"/>
    </xf>
    <xf numFmtId="0" fontId="127" fillId="0" borderId="0" xfId="37" applyFont="1" applyAlignment="1">
      <alignment horizontal="left" vertical="center"/>
    </xf>
    <xf numFmtId="0" fontId="127" fillId="0" borderId="0" xfId="37" applyFont="1" applyAlignment="1">
      <alignment horizontal="centerContinuous" vertical="center"/>
    </xf>
    <xf numFmtId="0" fontId="127" fillId="0" borderId="0" xfId="105" applyFont="1" applyBorder="1" applyAlignment="1">
      <alignment vertical="center"/>
    </xf>
    <xf numFmtId="0" fontId="127" fillId="10" borderId="0" xfId="105" applyFont="1" applyFill="1" applyBorder="1" applyAlignment="1">
      <alignment vertical="center"/>
    </xf>
    <xf numFmtId="0" fontId="127" fillId="0" borderId="0" xfId="105" applyFont="1" applyBorder="1" applyAlignment="1">
      <alignment horizontal="centerContinuous" vertical="center"/>
    </xf>
    <xf numFmtId="0" fontId="132" fillId="0" borderId="0" xfId="37" applyFont="1" applyAlignment="1">
      <alignment vertical="center"/>
    </xf>
    <xf numFmtId="49" fontId="132" fillId="0" borderId="0" xfId="105" applyNumberFormat="1" applyFont="1" applyAlignment="1">
      <alignment vertical="center"/>
    </xf>
    <xf numFmtId="49" fontId="127" fillId="0" borderId="0" xfId="105" applyNumberFormat="1" applyFont="1" applyAlignment="1">
      <alignment vertical="center"/>
    </xf>
    <xf numFmtId="49" fontId="127" fillId="0" borderId="0" xfId="105" applyNumberFormat="1" applyFont="1" applyAlignment="1">
      <alignment horizontal="left" vertical="center"/>
    </xf>
    <xf numFmtId="0" fontId="127" fillId="0" borderId="0" xfId="105" applyNumberFormat="1" applyFont="1" applyAlignment="1">
      <alignment horizontal="left" vertical="center"/>
    </xf>
    <xf numFmtId="0" fontId="134" fillId="0" borderId="0" xfId="37" applyFont="1" applyAlignment="1">
      <alignment vertical="center"/>
    </xf>
    <xf numFmtId="174" fontId="127" fillId="0" borderId="0" xfId="105" applyNumberFormat="1" applyFont="1" applyAlignment="1">
      <alignment horizontal="left" vertical="top"/>
    </xf>
    <xf numFmtId="174" fontId="127" fillId="0" borderId="0" xfId="105" applyNumberFormat="1" applyFont="1" applyAlignment="1">
      <alignment horizontal="left" vertical="center"/>
    </xf>
    <xf numFmtId="49" fontId="127" fillId="0" borderId="0" xfId="105" applyNumberFormat="1" applyFont="1" applyAlignment="1">
      <alignment horizontal="centerContinuous" vertical="center"/>
    </xf>
    <xf numFmtId="49" fontId="127" fillId="0" borderId="0" xfId="105" applyNumberFormat="1" applyFont="1" applyAlignment="1">
      <alignment horizontal="center" vertical="center"/>
    </xf>
    <xf numFmtId="174" fontId="127" fillId="0" borderId="0" xfId="105" applyNumberFormat="1" applyFont="1" applyAlignment="1">
      <alignment vertical="center"/>
    </xf>
    <xf numFmtId="174" fontId="127" fillId="0" borderId="0" xfId="105" applyNumberFormat="1" applyFont="1" applyBorder="1" applyAlignment="1">
      <alignment horizontal="centerContinuous" vertical="center"/>
    </xf>
    <xf numFmtId="0" fontId="127" fillId="0" borderId="15" xfId="37" applyFont="1" applyBorder="1" applyAlignment="1">
      <alignment vertical="center"/>
    </xf>
    <xf numFmtId="49" fontId="127" fillId="0" borderId="15" xfId="105" applyNumberFormat="1" applyFont="1" applyBorder="1" applyAlignment="1">
      <alignment horizontal="left" vertical="center"/>
    </xf>
    <xf numFmtId="1" fontId="127" fillId="0" borderId="15" xfId="105" applyNumberFormat="1" applyFont="1" applyBorder="1" applyAlignment="1">
      <alignment horizontal="left" vertical="center"/>
    </xf>
    <xf numFmtId="0" fontId="127" fillId="0" borderId="15" xfId="105" applyFont="1" applyBorder="1" applyAlignment="1">
      <alignment vertical="center"/>
    </xf>
    <xf numFmtId="0" fontId="135" fillId="0" borderId="0" xfId="37" applyFont="1" applyAlignment="1">
      <alignment vertical="center"/>
    </xf>
    <xf numFmtId="0" fontId="132" fillId="0" borderId="6" xfId="37" applyFont="1" applyBorder="1" applyAlignment="1">
      <alignment horizontal="centerContinuous" vertical="center" wrapText="1"/>
    </xf>
    <xf numFmtId="0" fontId="135" fillId="0" borderId="0" xfId="37" applyFont="1" applyBorder="1" applyAlignment="1">
      <alignment horizontal="center" vertical="center" wrapText="1"/>
    </xf>
    <xf numFmtId="0" fontId="132" fillId="0" borderId="6" xfId="37" applyFont="1" applyBorder="1" applyAlignment="1">
      <alignment horizontal="center" vertical="center" wrapText="1"/>
    </xf>
    <xf numFmtId="1" fontId="136" fillId="0" borderId="25" xfId="105" applyNumberFormat="1" applyFont="1" applyBorder="1" applyAlignment="1">
      <alignment horizontal="center" vertical="center" wrapText="1"/>
    </xf>
    <xf numFmtId="175" fontId="136" fillId="0" borderId="25" xfId="105" quotePrefix="1" applyNumberFormat="1" applyFont="1" applyBorder="1" applyAlignment="1">
      <alignment horizontal="center" vertical="center" wrapText="1"/>
    </xf>
    <xf numFmtId="0" fontId="136" fillId="0" borderId="25" xfId="105" applyFont="1" applyBorder="1" applyAlignment="1">
      <alignment horizontal="center" vertical="center" wrapText="1"/>
    </xf>
    <xf numFmtId="176" fontId="136" fillId="0" borderId="25" xfId="105" applyNumberFormat="1" applyFont="1" applyBorder="1" applyAlignment="1">
      <alignment horizontal="center" vertical="center" wrapText="1"/>
    </xf>
    <xf numFmtId="0" fontId="136" fillId="0" borderId="25" xfId="37" applyFont="1" applyBorder="1" applyAlignment="1">
      <alignment vertical="center"/>
    </xf>
    <xf numFmtId="3" fontId="136" fillId="0" borderId="25" xfId="37" applyNumberFormat="1" applyFont="1" applyFill="1" applyBorder="1" applyAlignment="1">
      <alignment vertical="center"/>
    </xf>
    <xf numFmtId="3" fontId="137" fillId="13" borderId="0" xfId="37" applyNumberFormat="1" applyFont="1" applyFill="1" applyBorder="1" applyAlignment="1">
      <alignment vertical="center"/>
    </xf>
    <xf numFmtId="0" fontId="127" fillId="0" borderId="0" xfId="37" applyFont="1" applyAlignment="1">
      <alignment vertical="center" wrapText="1"/>
    </xf>
    <xf numFmtId="1" fontId="136" fillId="0" borderId="26" xfId="105" applyNumberFormat="1" applyFont="1" applyBorder="1" applyAlignment="1">
      <alignment horizontal="center" vertical="center" wrapText="1"/>
    </xf>
    <xf numFmtId="175" fontId="136" fillId="0" borderId="26" xfId="105" quotePrefix="1" applyNumberFormat="1" applyFont="1" applyBorder="1" applyAlignment="1">
      <alignment horizontal="center" vertical="center" wrapText="1"/>
    </xf>
    <xf numFmtId="0" fontId="136" fillId="0" borderId="26" xfId="105" applyFont="1" applyBorder="1" applyAlignment="1">
      <alignment horizontal="center" vertical="center" wrapText="1"/>
    </xf>
    <xf numFmtId="176" fontId="136" fillId="0" borderId="26" xfId="105" applyNumberFormat="1" applyFont="1" applyBorder="1" applyAlignment="1">
      <alignment horizontal="center" vertical="center" wrapText="1"/>
    </xf>
    <xf numFmtId="0" fontId="136" fillId="0" borderId="26" xfId="37" applyFont="1" applyBorder="1" applyAlignment="1">
      <alignment vertical="center"/>
    </xf>
    <xf numFmtId="3" fontId="136" fillId="0" borderId="26" xfId="37" applyNumberFormat="1" applyFont="1" applyFill="1" applyBorder="1" applyAlignment="1">
      <alignment vertical="center"/>
    </xf>
    <xf numFmtId="176" fontId="131" fillId="0" borderId="6" xfId="105" applyNumberFormat="1" applyFont="1" applyBorder="1" applyAlignment="1">
      <alignment horizontal="right" vertical="center"/>
    </xf>
    <xf numFmtId="0" fontId="136" fillId="0" borderId="6" xfId="37" applyFont="1" applyBorder="1" applyAlignment="1">
      <alignment vertical="center"/>
    </xf>
    <xf numFmtId="167" fontId="131" fillId="0" borderId="6" xfId="55" applyNumberFormat="1" applyFont="1" applyFill="1" applyBorder="1" applyAlignment="1">
      <alignment horizontal="right" vertical="center"/>
    </xf>
    <xf numFmtId="176" fontId="138" fillId="0" borderId="21" xfId="37" applyNumberFormat="1" applyFont="1" applyBorder="1" applyAlignment="1">
      <alignment horizontal="left" vertical="center"/>
    </xf>
    <xf numFmtId="0" fontId="132" fillId="0" borderId="0" xfId="37" applyFont="1" applyAlignment="1">
      <alignment horizontal="left" vertical="center"/>
    </xf>
    <xf numFmtId="176" fontId="132" fillId="0" borderId="16" xfId="105" applyNumberFormat="1" applyFont="1" applyBorder="1" applyAlignment="1">
      <alignment horizontal="center" vertical="center"/>
    </xf>
    <xf numFmtId="176" fontId="131" fillId="0" borderId="16" xfId="105" applyNumberFormat="1" applyFont="1" applyBorder="1" applyAlignment="1">
      <alignment horizontal="right" vertical="center"/>
    </xf>
    <xf numFmtId="167" fontId="131" fillId="0" borderId="16" xfId="55" applyNumberFormat="1" applyFont="1" applyFill="1" applyBorder="1" applyAlignment="1">
      <alignment horizontal="right" vertical="center"/>
    </xf>
    <xf numFmtId="167" fontId="131" fillId="0" borderId="0" xfId="55" applyNumberFormat="1" applyFont="1" applyFill="1" applyBorder="1" applyAlignment="1">
      <alignment horizontal="right" vertical="center"/>
    </xf>
    <xf numFmtId="0" fontId="136" fillId="0" borderId="0" xfId="37" applyFont="1" applyBorder="1" applyAlignment="1">
      <alignment vertical="center"/>
    </xf>
    <xf numFmtId="0" fontId="139" fillId="0" borderId="0" xfId="37" applyFont="1" applyBorder="1" applyAlignment="1">
      <alignment horizontal="left" vertical="center"/>
    </xf>
    <xf numFmtId="0" fontId="139" fillId="0" borderId="0" xfId="37" applyFont="1" applyAlignment="1">
      <alignment horizontal="left" vertical="center"/>
    </xf>
    <xf numFmtId="176" fontId="127" fillId="0" borderId="0" xfId="37" applyNumberFormat="1" applyFont="1" applyBorder="1" applyAlignment="1">
      <alignment horizontal="left" vertical="center"/>
    </xf>
    <xf numFmtId="0" fontId="127" fillId="0" borderId="0" xfId="37" applyFont="1" applyBorder="1" applyAlignment="1">
      <alignment horizontal="left" vertical="center"/>
    </xf>
    <xf numFmtId="0" fontId="140" fillId="0" borderId="0" xfId="105" applyFont="1" applyBorder="1" applyAlignment="1">
      <alignment horizontal="right" vertical="center" wrapText="1"/>
    </xf>
    <xf numFmtId="0" fontId="140" fillId="0" borderId="0" xfId="37" applyFont="1" applyBorder="1" applyAlignment="1">
      <alignment vertical="top" wrapText="1"/>
    </xf>
    <xf numFmtId="0" fontId="140" fillId="0" borderId="0" xfId="37" applyFont="1" applyBorder="1" applyAlignment="1">
      <alignment horizontal="left" vertical="center" wrapText="1"/>
    </xf>
    <xf numFmtId="176" fontId="132" fillId="0" borderId="8" xfId="37" applyNumberFormat="1" applyFont="1" applyBorder="1" applyAlignment="1">
      <alignment horizontal="centerContinuous" vertical="center"/>
    </xf>
    <xf numFmtId="0" fontId="127" fillId="0" borderId="22" xfId="37" applyFont="1" applyBorder="1" applyAlignment="1">
      <alignment horizontal="centerContinuous" vertical="center"/>
    </xf>
    <xf numFmtId="0" fontId="132" fillId="0" borderId="0" xfId="37" applyFont="1" applyBorder="1" applyAlignment="1">
      <alignment horizontal="center" vertical="center"/>
    </xf>
    <xf numFmtId="176" fontId="140" fillId="0" borderId="0" xfId="105" applyNumberFormat="1" applyFont="1" applyAlignment="1">
      <alignment vertical="center"/>
    </xf>
    <xf numFmtId="0" fontId="140" fillId="0" borderId="0" xfId="105" applyFont="1" applyAlignment="1">
      <alignment vertical="center"/>
    </xf>
    <xf numFmtId="0" fontId="132" fillId="0" borderId="0" xfId="37" applyFont="1" applyAlignment="1">
      <alignment horizontal="left" vertical="center" wrapText="1"/>
    </xf>
    <xf numFmtId="176" fontId="132" fillId="0" borderId="21" xfId="37" applyNumberFormat="1" applyFont="1" applyBorder="1" applyAlignment="1">
      <alignment vertical="center"/>
    </xf>
    <xf numFmtId="0" fontId="127" fillId="0" borderId="17" xfId="37" applyFont="1" applyBorder="1" applyAlignment="1">
      <alignment vertical="center"/>
    </xf>
    <xf numFmtId="0" fontId="132" fillId="0" borderId="0" xfId="37" applyFont="1" applyBorder="1" applyAlignment="1">
      <alignment vertical="center"/>
    </xf>
    <xf numFmtId="176" fontId="132" fillId="0" borderId="0" xfId="105" applyNumberFormat="1" applyFont="1" applyAlignment="1">
      <alignment vertical="center"/>
    </xf>
    <xf numFmtId="0" fontId="132" fillId="0" borderId="0" xfId="105" applyFont="1" applyAlignment="1">
      <alignment vertical="center"/>
    </xf>
    <xf numFmtId="0" fontId="127" fillId="0" borderId="21" xfId="37" applyFont="1" applyBorder="1" applyAlignment="1">
      <alignment vertical="center"/>
    </xf>
    <xf numFmtId="0" fontId="127" fillId="0" borderId="0" xfId="37" applyFont="1" applyBorder="1" applyAlignment="1">
      <alignment vertical="center"/>
    </xf>
    <xf numFmtId="176" fontId="127" fillId="0" borderId="0" xfId="105" applyNumberFormat="1" applyFont="1" applyAlignment="1">
      <alignment vertical="center"/>
    </xf>
    <xf numFmtId="0" fontId="127" fillId="0" borderId="0" xfId="105" applyFont="1" applyAlignment="1">
      <alignment vertical="center"/>
    </xf>
    <xf numFmtId="176" fontId="127" fillId="0" borderId="0" xfId="105" applyNumberFormat="1" applyFont="1" applyAlignment="1">
      <alignment horizontal="left" vertical="center"/>
    </xf>
    <xf numFmtId="0" fontId="127" fillId="0" borderId="17" xfId="105" applyFont="1" applyBorder="1" applyAlignment="1">
      <alignment horizontal="left" vertical="center"/>
    </xf>
    <xf numFmtId="0" fontId="127" fillId="0" borderId="0" xfId="105" applyFont="1" applyBorder="1" applyAlignment="1">
      <alignment horizontal="left" vertical="center"/>
    </xf>
    <xf numFmtId="0" fontId="132" fillId="0" borderId="0" xfId="105" applyFont="1" applyAlignment="1">
      <alignment horizontal="left" vertical="center"/>
    </xf>
    <xf numFmtId="0" fontId="132" fillId="0" borderId="0" xfId="105" applyFont="1" applyBorder="1" applyAlignment="1">
      <alignment horizontal="left" vertical="center"/>
    </xf>
    <xf numFmtId="49" fontId="127" fillId="0" borderId="0" xfId="105" applyNumberFormat="1" applyFont="1" applyBorder="1" applyAlignment="1">
      <alignment horizontal="left" vertical="center"/>
    </xf>
    <xf numFmtId="49" fontId="127" fillId="10" borderId="0" xfId="105" applyNumberFormat="1" applyFont="1" applyFill="1" applyAlignment="1">
      <alignment horizontal="left" vertical="center"/>
    </xf>
    <xf numFmtId="0" fontId="127" fillId="0" borderId="0" xfId="37" applyNumberFormat="1" applyFont="1" applyAlignment="1">
      <alignment vertical="center"/>
    </xf>
    <xf numFmtId="49" fontId="127" fillId="0" borderId="0" xfId="105" applyNumberFormat="1" applyFont="1" applyAlignment="1">
      <alignment horizontal="right" vertical="center"/>
    </xf>
    <xf numFmtId="194" fontId="127" fillId="0" borderId="0" xfId="105" applyNumberFormat="1" applyFont="1" applyAlignment="1">
      <alignment horizontal="left" vertical="center"/>
    </xf>
    <xf numFmtId="0" fontId="127" fillId="0" borderId="23" xfId="37" applyFont="1" applyFill="1" applyBorder="1" applyAlignment="1">
      <alignment vertical="top"/>
    </xf>
    <xf numFmtId="0" fontId="127" fillId="0" borderId="24" xfId="37" applyFont="1" applyBorder="1" applyAlignment="1">
      <alignment vertical="top"/>
    </xf>
    <xf numFmtId="0" fontId="131" fillId="0" borderId="0" xfId="37" applyFont="1" applyBorder="1" applyAlignment="1">
      <alignment horizontal="left" vertical="center" wrapText="1"/>
    </xf>
    <xf numFmtId="0" fontId="136" fillId="0" borderId="0" xfId="37" applyFont="1" applyAlignment="1">
      <alignment vertical="center"/>
    </xf>
    <xf numFmtId="49" fontId="127" fillId="0" borderId="0" xfId="105" applyNumberFormat="1" applyFont="1" applyBorder="1" applyAlignment="1">
      <alignment vertical="center"/>
    </xf>
    <xf numFmtId="0" fontId="132" fillId="0" borderId="0" xfId="37" applyFont="1" applyAlignment="1">
      <alignment horizontal="center" vertical="center"/>
    </xf>
    <xf numFmtId="49" fontId="132" fillId="0" borderId="0" xfId="105" applyNumberFormat="1" applyFont="1" applyAlignment="1">
      <alignment horizontal="center" vertical="center"/>
    </xf>
    <xf numFmtId="176" fontId="127" fillId="0" borderId="0" xfId="37" applyNumberFormat="1" applyFont="1" applyAlignment="1">
      <alignment vertical="center"/>
    </xf>
    <xf numFmtId="49" fontId="132" fillId="0" borderId="0" xfId="105" applyNumberFormat="1" applyFont="1" applyBorder="1" applyAlignment="1">
      <alignment horizontal="left" vertical="center"/>
    </xf>
    <xf numFmtId="0" fontId="132" fillId="0" borderId="15" xfId="37" applyFont="1" applyBorder="1" applyAlignment="1">
      <alignment vertical="center" wrapText="1"/>
    </xf>
    <xf numFmtId="49" fontId="127" fillId="0" borderId="17" xfId="105" applyNumberFormat="1" applyFont="1" applyBorder="1" applyAlignment="1">
      <alignment horizontal="left" vertical="center"/>
    </xf>
    <xf numFmtId="0" fontId="127" fillId="0" borderId="0" xfId="37" applyFont="1" applyBorder="1" applyAlignment="1">
      <alignment horizontal="center" vertical="center" wrapText="1"/>
    </xf>
    <xf numFmtId="0" fontId="127" fillId="0" borderId="17" xfId="37" applyFont="1" applyBorder="1" applyAlignment="1">
      <alignment horizontal="left" vertical="center" wrapText="1"/>
    </xf>
    <xf numFmtId="0" fontId="127" fillId="0" borderId="0" xfId="37" applyFont="1" applyBorder="1" applyAlignment="1">
      <alignment horizontal="left" vertical="center" wrapText="1"/>
    </xf>
    <xf numFmtId="0" fontId="142" fillId="10" borderId="0" xfId="0" applyFont="1" applyFill="1" applyAlignment="1" applyProtection="1">
      <alignment horizontal="left"/>
      <protection hidden="1"/>
    </xf>
    <xf numFmtId="38" fontId="114" fillId="13" borderId="6" xfId="65" applyNumberFormat="1" applyFont="1" applyFill="1" applyBorder="1" applyAlignment="1" applyProtection="1">
      <alignment horizontal="center" vertical="center" wrapText="1"/>
      <protection locked="0"/>
    </xf>
    <xf numFmtId="38" fontId="113" fillId="6" borderId="6" xfId="65" applyNumberFormat="1" applyFont="1" applyFill="1" applyBorder="1" applyAlignment="1" applyProtection="1">
      <alignment horizontal="center" vertical="center"/>
      <protection locked="0"/>
    </xf>
    <xf numFmtId="38" fontId="113" fillId="15" borderId="6" xfId="65" applyNumberFormat="1" applyFont="1" applyFill="1" applyBorder="1" applyAlignment="1" applyProtection="1">
      <alignment horizontal="center" vertical="center"/>
      <protection locked="0"/>
    </xf>
    <xf numFmtId="38" fontId="113" fillId="13" borderId="6" xfId="65" applyNumberFormat="1" applyFont="1" applyFill="1" applyBorder="1" applyAlignment="1" applyProtection="1">
      <alignment horizontal="center" vertical="center"/>
      <protection locked="0"/>
    </xf>
    <xf numFmtId="38" fontId="113" fillId="19" borderId="6" xfId="65" applyNumberFormat="1" applyFont="1" applyFill="1" applyBorder="1" applyAlignment="1" applyProtection="1">
      <alignment horizontal="center" vertical="center"/>
      <protection locked="0"/>
    </xf>
    <xf numFmtId="0" fontId="105" fillId="13" borderId="0" xfId="0" applyFont="1" applyFill="1" applyAlignment="1" applyProtection="1">
      <alignment horizontal="center" vertical="center"/>
      <protection locked="0"/>
    </xf>
    <xf numFmtId="0" fontId="112" fillId="9" borderId="6" xfId="0" applyFont="1" applyFill="1" applyBorder="1" applyAlignment="1" applyProtection="1">
      <alignment horizontal="center" vertical="center" wrapText="1"/>
      <protection hidden="1"/>
    </xf>
    <xf numFmtId="0" fontId="112" fillId="9" borderId="6" xfId="0" applyFont="1" applyFill="1" applyBorder="1" applyAlignment="1" applyProtection="1">
      <alignment horizontal="center" vertical="center" wrapText="1"/>
      <protection locked="0"/>
    </xf>
    <xf numFmtId="0" fontId="112" fillId="9" borderId="6" xfId="0" applyFont="1" applyFill="1" applyBorder="1" applyAlignment="1" applyProtection="1">
      <alignment horizontal="center" vertical="center"/>
      <protection locked="0"/>
    </xf>
    <xf numFmtId="0" fontId="112" fillId="18" borderId="6" xfId="0" applyFont="1" applyFill="1" applyBorder="1" applyAlignment="1" applyProtection="1">
      <alignment horizontal="center" vertical="center"/>
      <protection locked="0"/>
    </xf>
    <xf numFmtId="173" fontId="112" fillId="9" borderId="6" xfId="0" applyNumberFormat="1" applyFont="1" applyFill="1" applyBorder="1" applyAlignment="1" applyProtection="1">
      <alignment horizontal="center" vertical="center" wrapText="1"/>
      <protection locked="0"/>
    </xf>
    <xf numFmtId="38" fontId="113" fillId="11" borderId="6" xfId="65" applyNumberFormat="1" applyFont="1" applyFill="1" applyBorder="1" applyAlignment="1" applyProtection="1">
      <alignment horizontal="center" vertical="center"/>
      <protection locked="0"/>
    </xf>
    <xf numFmtId="38" fontId="113" fillId="12" borderId="6" xfId="65" applyNumberFormat="1" applyFont="1" applyFill="1" applyBorder="1" applyAlignment="1" applyProtection="1">
      <alignment horizontal="center" vertical="center"/>
      <protection locked="0"/>
    </xf>
    <xf numFmtId="49" fontId="132" fillId="0" borderId="0" xfId="105" applyNumberFormat="1" applyFont="1" applyAlignment="1">
      <alignment horizontal="center" vertical="center"/>
    </xf>
    <xf numFmtId="0" fontId="132" fillId="0" borderId="0" xfId="37" applyFont="1" applyAlignment="1">
      <alignment horizontal="center" vertical="center"/>
    </xf>
    <xf numFmtId="49" fontId="132" fillId="0" borderId="21" xfId="37" applyNumberFormat="1" applyFont="1" applyBorder="1" applyAlignment="1">
      <alignment horizontal="center" vertical="center" wrapText="1"/>
    </xf>
    <xf numFmtId="49" fontId="132" fillId="0" borderId="0" xfId="37" applyNumberFormat="1" applyFont="1" applyBorder="1" applyAlignment="1">
      <alignment horizontal="center" vertical="center" wrapText="1"/>
    </xf>
    <xf numFmtId="0" fontId="132" fillId="0" borderId="0" xfId="37" applyFont="1" applyBorder="1" applyAlignment="1">
      <alignment horizontal="center" vertical="center" wrapText="1"/>
    </xf>
    <xf numFmtId="49" fontId="132" fillId="0" borderId="15" xfId="37" applyNumberFormat="1" applyFont="1" applyBorder="1" applyAlignment="1">
      <alignment horizontal="center" vertical="center" wrapText="1"/>
    </xf>
    <xf numFmtId="49" fontId="132" fillId="0" borderId="16" xfId="105" applyNumberFormat="1" applyFont="1" applyBorder="1" applyAlignment="1">
      <alignment horizontal="center" vertical="center"/>
    </xf>
    <xf numFmtId="49" fontId="132" fillId="0" borderId="30" xfId="105" applyNumberFormat="1" applyFont="1" applyBorder="1" applyAlignment="1">
      <alignment horizontal="center" vertical="center"/>
    </xf>
    <xf numFmtId="49" fontId="132" fillId="0" borderId="0" xfId="105" applyNumberFormat="1" applyFont="1" applyBorder="1" applyAlignment="1">
      <alignment horizontal="center" vertical="center"/>
    </xf>
    <xf numFmtId="49" fontId="132" fillId="0" borderId="17" xfId="105" applyNumberFormat="1" applyFont="1" applyBorder="1" applyAlignment="1">
      <alignment horizontal="center" vertical="center"/>
    </xf>
    <xf numFmtId="49" fontId="141" fillId="0" borderId="0" xfId="105" applyNumberFormat="1" applyFont="1" applyBorder="1" applyAlignment="1">
      <alignment horizontal="center" vertical="center"/>
    </xf>
    <xf numFmtId="49" fontId="141" fillId="0" borderId="17" xfId="105" applyNumberFormat="1" applyFont="1" applyBorder="1" applyAlignment="1">
      <alignment horizontal="center" vertical="center"/>
    </xf>
    <xf numFmtId="49" fontId="132" fillId="0" borderId="31" xfId="37" applyNumberFormat="1" applyFont="1" applyBorder="1" applyAlignment="1">
      <alignment horizontal="center" vertical="center" wrapText="1"/>
    </xf>
    <xf numFmtId="49" fontId="132" fillId="0" borderId="16" xfId="37" applyNumberFormat="1" applyFont="1" applyBorder="1" applyAlignment="1">
      <alignment horizontal="center" vertical="center" wrapText="1"/>
    </xf>
    <xf numFmtId="0" fontId="132" fillId="0" borderId="16" xfId="37" applyFont="1" applyBorder="1" applyAlignment="1">
      <alignment horizontal="center" vertical="center" wrapText="1"/>
    </xf>
    <xf numFmtId="0" fontId="127" fillId="0" borderId="0" xfId="105" applyNumberFormat="1" applyFont="1" applyAlignment="1">
      <alignment horizontal="center" vertical="center"/>
    </xf>
    <xf numFmtId="49" fontId="132" fillId="0" borderId="0" xfId="37" applyNumberFormat="1" applyFont="1" applyAlignment="1">
      <alignment horizontal="center" vertical="center"/>
    </xf>
    <xf numFmtId="0" fontId="132" fillId="0" borderId="6" xfId="104" applyNumberFormat="1" applyFont="1" applyBorder="1" applyAlignment="1">
      <alignment horizontal="center" vertical="center"/>
    </xf>
    <xf numFmtId="49" fontId="132" fillId="0" borderId="6" xfId="104" applyNumberFormat="1" applyFont="1" applyBorder="1" applyAlignment="1">
      <alignment horizontal="center" vertical="center"/>
    </xf>
    <xf numFmtId="1" fontId="132" fillId="0" borderId="6" xfId="104" applyNumberFormat="1" applyFont="1" applyBorder="1" applyAlignment="1">
      <alignment horizontal="center" vertical="center" wrapText="1"/>
    </xf>
    <xf numFmtId="49" fontId="132" fillId="0" borderId="6" xfId="104" applyNumberFormat="1" applyFont="1" applyBorder="1" applyAlignment="1">
      <alignment horizontal="center" vertical="center" wrapText="1"/>
    </xf>
    <xf numFmtId="0" fontId="140" fillId="0" borderId="0" xfId="105" applyNumberFormat="1" applyFont="1" applyBorder="1" applyAlignment="1">
      <alignment horizontal="justify" vertical="justify"/>
    </xf>
    <xf numFmtId="167" fontId="131" fillId="0" borderId="8" xfId="55" applyNumberFormat="1" applyFont="1" applyFill="1" applyBorder="1" applyAlignment="1">
      <alignment horizontal="right" vertical="center"/>
    </xf>
    <xf numFmtId="167" fontId="131" fillId="0" borderId="22" xfId="55" applyNumberFormat="1" applyFont="1" applyFill="1" applyBorder="1" applyAlignment="1">
      <alignment horizontal="right" vertical="center"/>
    </xf>
    <xf numFmtId="0" fontId="127" fillId="13" borderId="32" xfId="37" applyFont="1" applyFill="1" applyBorder="1" applyAlignment="1">
      <alignment horizontal="justify" vertical="center" wrapText="1"/>
    </xf>
    <xf numFmtId="0" fontId="127" fillId="13" borderId="41" xfId="37" applyFont="1" applyFill="1" applyBorder="1" applyAlignment="1">
      <alignment horizontal="justify" vertical="center" wrapText="1"/>
    </xf>
    <xf numFmtId="0" fontId="127" fillId="13" borderId="33" xfId="37" applyFont="1" applyFill="1" applyBorder="1" applyAlignment="1">
      <alignment horizontal="justify" vertical="center" wrapText="1"/>
    </xf>
    <xf numFmtId="3" fontId="136" fillId="0" borderId="32" xfId="37" applyNumberFormat="1" applyFont="1" applyFill="1" applyBorder="1" applyAlignment="1">
      <alignment horizontal="right" vertical="center"/>
    </xf>
    <xf numFmtId="3" fontId="136" fillId="0" borderId="33" xfId="37" applyNumberFormat="1" applyFont="1" applyFill="1" applyBorder="1" applyAlignment="1">
      <alignment horizontal="right" vertical="center"/>
    </xf>
    <xf numFmtId="194" fontId="127" fillId="0" borderId="0" xfId="105" applyNumberFormat="1" applyFont="1" applyAlignment="1">
      <alignment horizontal="left" vertical="center"/>
    </xf>
    <xf numFmtId="176" fontId="132" fillId="0" borderId="6" xfId="105" applyNumberFormat="1" applyFont="1" applyBorder="1" applyAlignment="1">
      <alignment horizontal="center" vertical="center"/>
    </xf>
    <xf numFmtId="0" fontId="140" fillId="0" borderId="0" xfId="37" applyFont="1" applyBorder="1" applyAlignment="1">
      <alignment horizontal="center" vertical="top" wrapText="1"/>
    </xf>
    <xf numFmtId="0" fontId="128" fillId="0" borderId="31" xfId="37" applyFont="1" applyFill="1" applyBorder="1" applyAlignment="1">
      <alignment horizontal="center" vertical="center" wrapText="1"/>
    </xf>
    <xf numFmtId="0" fontId="128" fillId="0" borderId="30" xfId="37" applyFont="1" applyFill="1" applyBorder="1" applyAlignment="1">
      <alignment horizontal="center" vertical="center"/>
    </xf>
    <xf numFmtId="0" fontId="128" fillId="0" borderId="23" xfId="37" applyFont="1" applyFill="1" applyBorder="1" applyAlignment="1">
      <alignment horizontal="center" vertical="center"/>
    </xf>
    <xf numFmtId="0" fontId="128" fillId="0" borderId="24" xfId="37" applyFont="1" applyFill="1" applyBorder="1" applyAlignment="1">
      <alignment horizontal="center" vertical="center"/>
    </xf>
    <xf numFmtId="0" fontId="127" fillId="13" borderId="34" xfId="37" applyFont="1" applyFill="1" applyBorder="1" applyAlignment="1">
      <alignment horizontal="left" vertical="center" wrapText="1"/>
    </xf>
    <xf numFmtId="0" fontId="127" fillId="13" borderId="40" xfId="37" applyFont="1" applyFill="1" applyBorder="1" applyAlignment="1">
      <alignment horizontal="left" vertical="center" wrapText="1"/>
    </xf>
    <xf numFmtId="0" fontId="127" fillId="13" borderId="35" xfId="37" applyFont="1" applyFill="1" applyBorder="1" applyAlignment="1">
      <alignment horizontal="left" vertical="center" wrapText="1"/>
    </xf>
    <xf numFmtId="3" fontId="136" fillId="0" borderId="34" xfId="37" applyNumberFormat="1" applyFont="1" applyFill="1" applyBorder="1" applyAlignment="1">
      <alignment horizontal="right" vertical="center"/>
    </xf>
    <xf numFmtId="3" fontId="136" fillId="0" borderId="35" xfId="37" applyNumberFormat="1" applyFont="1" applyFill="1" applyBorder="1" applyAlignment="1">
      <alignment horizontal="right" vertical="center"/>
    </xf>
    <xf numFmtId="1" fontId="131" fillId="0" borderId="0" xfId="37" applyNumberFormat="1" applyFont="1" applyAlignment="1">
      <alignment horizontal="center" vertical="center"/>
    </xf>
    <xf numFmtId="0" fontId="127" fillId="0" borderId="31" xfId="37" applyFont="1" applyBorder="1" applyAlignment="1">
      <alignment horizontal="center" vertical="center" wrapText="1"/>
    </xf>
    <xf numFmtId="0" fontId="127" fillId="0" borderId="30" xfId="37" applyFont="1" applyBorder="1" applyAlignment="1">
      <alignment horizontal="center" vertical="center"/>
    </xf>
    <xf numFmtId="0" fontId="127" fillId="0" borderId="23" xfId="37" applyFont="1" applyBorder="1" applyAlignment="1">
      <alignment horizontal="center" vertical="center"/>
    </xf>
    <xf numFmtId="0" fontId="127" fillId="0" borderId="24" xfId="37" applyFont="1" applyBorder="1" applyAlignment="1">
      <alignment horizontal="center" vertical="center"/>
    </xf>
    <xf numFmtId="0" fontId="67" fillId="0" borderId="36" xfId="0" applyFont="1" applyBorder="1" applyAlignment="1">
      <alignment wrapText="1"/>
    </xf>
    <xf numFmtId="0" fontId="67" fillId="0" borderId="37" xfId="0" applyFont="1" applyBorder="1" applyAlignment="1">
      <alignment wrapText="1"/>
    </xf>
    <xf numFmtId="0" fontId="30" fillId="0" borderId="0" xfId="0" applyFont="1" applyAlignment="1">
      <alignment horizontal="center" vertical="center" wrapText="1"/>
    </xf>
    <xf numFmtId="0" fontId="67" fillId="0" borderId="38" xfId="0" applyFont="1" applyBorder="1" applyAlignment="1">
      <alignment horizontal="center"/>
    </xf>
    <xf numFmtId="0" fontId="67" fillId="0" borderId="0" xfId="0" applyFont="1" applyBorder="1" applyAlignment="1">
      <alignment horizontal="center"/>
    </xf>
    <xf numFmtId="0" fontId="67" fillId="0" borderId="39" xfId="0" applyFont="1" applyBorder="1" applyAlignment="1">
      <alignment horizontal="center"/>
    </xf>
    <xf numFmtId="0" fontId="67" fillId="0" borderId="6" xfId="0" applyFont="1" applyBorder="1" applyAlignment="1">
      <alignment wrapText="1"/>
    </xf>
    <xf numFmtId="0" fontId="29" fillId="0" borderId="0" xfId="106" applyFont="1" applyFill="1" applyAlignment="1">
      <alignment horizontal="center" vertical="center"/>
    </xf>
    <xf numFmtId="38" fontId="11" fillId="6" borderId="8" xfId="65" applyNumberFormat="1" applyFont="1" applyFill="1" applyBorder="1" applyAlignment="1" applyProtection="1">
      <alignment horizontal="center" vertical="center" wrapText="1"/>
      <protection hidden="1"/>
    </xf>
    <xf numFmtId="38" fontId="11" fillId="6" borderId="4" xfId="65" applyNumberFormat="1" applyFont="1" applyFill="1" applyBorder="1" applyAlignment="1" applyProtection="1">
      <alignment horizontal="center" vertical="center" wrapText="1"/>
      <protection hidden="1"/>
    </xf>
    <xf numFmtId="38" fontId="11" fillId="6" borderId="22" xfId="65" applyNumberFormat="1" applyFont="1" applyFill="1" applyBorder="1" applyAlignment="1" applyProtection="1">
      <alignment horizontal="center" vertical="center" wrapText="1"/>
      <protection hidden="1"/>
    </xf>
    <xf numFmtId="0" fontId="11" fillId="6" borderId="11" xfId="0" applyFont="1" applyFill="1" applyBorder="1" applyAlignment="1" applyProtection="1">
      <alignment horizontal="center" vertical="center" wrapText="1"/>
      <protection hidden="1"/>
    </xf>
    <xf numFmtId="0" fontId="11" fillId="6" borderId="29" xfId="0" applyFont="1" applyFill="1" applyBorder="1" applyAlignment="1" applyProtection="1">
      <alignment horizontal="center" vertical="center" wrapText="1"/>
      <protection hidden="1"/>
    </xf>
    <xf numFmtId="0" fontId="11" fillId="6" borderId="8" xfId="0" applyFont="1" applyFill="1" applyBorder="1" applyAlignment="1" applyProtection="1">
      <alignment horizontal="center" vertical="center" wrapText="1"/>
      <protection hidden="1"/>
    </xf>
    <xf numFmtId="0" fontId="11" fillId="6" borderId="4" xfId="0" applyFont="1" applyFill="1" applyBorder="1" applyAlignment="1" applyProtection="1">
      <alignment horizontal="center" vertical="center" wrapText="1"/>
      <protection hidden="1"/>
    </xf>
    <xf numFmtId="0" fontId="11" fillId="6" borderId="22" xfId="0" applyFont="1" applyFill="1" applyBorder="1" applyAlignment="1" applyProtection="1">
      <alignment horizontal="center" vertical="center" wrapText="1"/>
      <protection hidden="1"/>
    </xf>
    <xf numFmtId="0" fontId="143" fillId="0" borderId="0" xfId="0" applyFont="1" applyAlignment="1" applyProtection="1">
      <alignment vertical="center"/>
      <protection locked="0"/>
    </xf>
  </cellXfs>
  <cellStyles count="162">
    <cellStyle name="          _x000d__x000a_shell=progman.exe_x000d__x000a_m" xfId="1"/>
    <cellStyle name="# ##0" xfId="2"/>
    <cellStyle name="??" xfId="3"/>
    <cellStyle name="?? [0.00]_PRODUCT DETAIL Q1" xfId="4"/>
    <cellStyle name="?? [0]" xfId="5"/>
    <cellStyle name="???? [0.00]_PRODUCT DETAIL Q1" xfId="6"/>
    <cellStyle name="????_PRODUCT DETAIL Q1" xfId="7"/>
    <cellStyle name="???[0]_Book1" xfId="8"/>
    <cellStyle name="???_???" xfId="9"/>
    <cellStyle name="??_(????)??????" xfId="10"/>
    <cellStyle name="_Book1" xfId="11"/>
    <cellStyle name="_Tong hop may cheu nganh 1" xfId="12"/>
    <cellStyle name="•W€_STDFOR" xfId="13"/>
    <cellStyle name="W_STDFOR" xfId="14"/>
    <cellStyle name="00" xfId="15"/>
    <cellStyle name="1" xfId="16"/>
    <cellStyle name="¹éºÐÀ²_±âÅ¸" xfId="17"/>
    <cellStyle name="2" xfId="18"/>
    <cellStyle name="20" xfId="19"/>
    <cellStyle name="3" xfId="20"/>
    <cellStyle name="4" xfId="21"/>
    <cellStyle name="6" xfId="22"/>
    <cellStyle name="6_Opensoure" xfId="23"/>
    <cellStyle name="ÅëÈ­ [0]_¿ì¹°Åë" xfId="24"/>
    <cellStyle name="AeE­ [0]_INQUIRY ¿µ¾÷AßAø " xfId="25"/>
    <cellStyle name="ÅëÈ­ [0]_S" xfId="26"/>
    <cellStyle name="ÅëÈ­_¿ì¹°Åë" xfId="27"/>
    <cellStyle name="AeE­_INQUIRY ¿µ¾÷AßAø " xfId="28"/>
    <cellStyle name="ÅëÈ­_S" xfId="29"/>
    <cellStyle name="args.style" xfId="30"/>
    <cellStyle name="ÄÞ¸¶ [0]_¿ì¹°Åë" xfId="31"/>
    <cellStyle name="AÞ¸¶ [0]_INQUIRY ¿?¾÷AßAø " xfId="32"/>
    <cellStyle name="ÄÞ¸¶ [0]_L601CPT" xfId="33"/>
    <cellStyle name="ÄÞ¸¶_¿ì¹°Åë" xfId="34"/>
    <cellStyle name="AÞ¸¶_INQUIRY ¿?¾÷AßAø " xfId="35"/>
    <cellStyle name="ÄÞ¸¶_L601CPT" xfId="36"/>
    <cellStyle name="Bình thường 2" xfId="37"/>
    <cellStyle name="Bình thường 3" xfId="38"/>
    <cellStyle name="Bình thường 4" xfId="161"/>
    <cellStyle name="Body" xfId="39"/>
    <cellStyle name="C?AØ_¿?¾÷CoE² " xfId="40"/>
    <cellStyle name="Ç¥ÁØ_#2(M17)_1" xfId="41"/>
    <cellStyle name="C￥AØ_¿μ¾÷CoE² " xfId="42"/>
    <cellStyle name="Ç¥ÁØ_±³°¢¼ö·®" xfId="43"/>
    <cellStyle name="C￥AØ_Sheet1_¿μ¾÷CoE² " xfId="44"/>
    <cellStyle name="Calc Currency (0)" xfId="45"/>
    <cellStyle name="category" xfId="46"/>
    <cellStyle name="Comma  - Style1" xfId="47"/>
    <cellStyle name="Comma  - Style2" xfId="48"/>
    <cellStyle name="Comma  - Style3" xfId="49"/>
    <cellStyle name="Comma  - Style4" xfId="50"/>
    <cellStyle name="Comma  - Style5" xfId="51"/>
    <cellStyle name="Comma  - Style6" xfId="52"/>
    <cellStyle name="Comma  - Style7" xfId="53"/>
    <cellStyle name="Comma  - Style8" xfId="54"/>
    <cellStyle name="Comma 2" xfId="55"/>
    <cellStyle name="Comma 2 2" xfId="56"/>
    <cellStyle name="Comma 3" xfId="57"/>
    <cellStyle name="comma zerodec" xfId="58"/>
    <cellStyle name="Comma0" xfId="59"/>
    <cellStyle name="Copied" xfId="60"/>
    <cellStyle name="Currency0" xfId="61"/>
    <cellStyle name="Currency1" xfId="62"/>
    <cellStyle name="Chuẩn" xfId="0" builtinId="0"/>
    <cellStyle name="D1" xfId="63"/>
    <cellStyle name="Date" xfId="64"/>
    <cellStyle name="Dấu phẩy" xfId="65" builtinId="3"/>
    <cellStyle name="ddmmyy" xfId="66"/>
    <cellStyle name="Dezimal [0]_NEGS" xfId="67"/>
    <cellStyle name="Dezimal_NEGS" xfId="68"/>
    <cellStyle name="Dollar (zero dec)" xfId="69"/>
    <cellStyle name="e" xfId="70"/>
    <cellStyle name="Entered" xfId="71"/>
    <cellStyle name="f" xfId="72"/>
    <cellStyle name="Fixed" xfId="73"/>
    <cellStyle name="Grey" xfId="74"/>
    <cellStyle name="Head 1" xfId="75"/>
    <cellStyle name="HEADER" xfId="76"/>
    <cellStyle name="Header1" xfId="77"/>
    <cellStyle name="Header2" xfId="78"/>
    <cellStyle name="Heading 1" xfId="79"/>
    <cellStyle name="Heading 2" xfId="80"/>
    <cellStyle name="Heading1" xfId="81"/>
    <cellStyle name="Heading2" xfId="82"/>
    <cellStyle name="HEADINGS" xfId="83"/>
    <cellStyle name="HEADINGSTOP" xfId="84"/>
    <cellStyle name="Input [yellow]" xfId="85"/>
    <cellStyle name="Ledger 17 x 11 in" xfId="86"/>
    <cellStyle name="Millares [0]_Well Timing" xfId="87"/>
    <cellStyle name="Millares_Well Timing" xfId="88"/>
    <cellStyle name="Model" xfId="89"/>
    <cellStyle name="moi" xfId="90"/>
    <cellStyle name="Moneda [0]_Well Timing" xfId="91"/>
    <cellStyle name="Moneda_Well Timing" xfId="92"/>
    <cellStyle name="Monétaire [0]_TARIFFS DB" xfId="93"/>
    <cellStyle name="Monétaire_TARIFFS DB" xfId="94"/>
    <cellStyle name="n" xfId="95"/>
    <cellStyle name="New Times Roman" xfId="96"/>
    <cellStyle name="no dec" xfId="97"/>
    <cellStyle name="Normal - Style1" xfId="98"/>
    <cellStyle name="Normal 10" xfId="99"/>
    <cellStyle name="Normal 2" xfId="100"/>
    <cellStyle name="Normal 3" xfId="101"/>
    <cellStyle name="Normal 9" xfId="102"/>
    <cellStyle name="Normal VN" xfId="103"/>
    <cellStyle name="Normal_Sheet3" xfId="104"/>
    <cellStyle name="Normal_Sheet4" xfId="105"/>
    <cellStyle name="Normal_Su nghiep" xfId="106"/>
    <cellStyle name="Normal1" xfId="107"/>
    <cellStyle name="Œ…‹æØ‚è [0.00]_laroux" xfId="108"/>
    <cellStyle name="Œ…‹æØ‚è_laroux" xfId="109"/>
    <cellStyle name="oft Excel]_x000d__x000a_Comment=The open=/f lines load custom functions into the Paste Function list._x000d__x000a_Maximized=2_x000d__x000a_Basics=1_x000d__x000a_A" xfId="110"/>
    <cellStyle name="oft Excel]_x000d__x000a_Comment=The open=/f lines load custom functions into the Paste Function list._x000d__x000a_Maximized=3_x000d__x000a_Basics=1_x000d__x000a_A" xfId="111"/>
    <cellStyle name="omma [0]_Mktg Prog" xfId="112"/>
    <cellStyle name="ormal_Sheet1_1" xfId="113"/>
    <cellStyle name="per.style" xfId="114"/>
    <cellStyle name="Percent [2]" xfId="115"/>
    <cellStyle name="regstoresfromspecstores" xfId="116"/>
    <cellStyle name="RevList" xfId="117"/>
    <cellStyle name="s]_x000d__x000a_spooler=yes_x000d__x000a_load=_x000d__x000a_Beep=yes_x000d__x000a_NullPort=None_x000d__x000a_BorderWidth=3_x000d__x000a_CursorBlinkRate=1200_x000d__x000a_DoubleClickSpeed=452_x000d__x000a_Programs=co" xfId="118"/>
    <cellStyle name="SHADEDSTORES" xfId="119"/>
    <cellStyle name="specstores" xfId="120"/>
    <cellStyle name="Standard_NEGS" xfId="121"/>
    <cellStyle name="Style 1" xfId="122"/>
    <cellStyle name="Style Date" xfId="123"/>
    <cellStyle name="style_1" xfId="124"/>
    <cellStyle name="subhead" xfId="125"/>
    <cellStyle name="Subtotal" xfId="126"/>
    <cellStyle name="T" xfId="127"/>
    <cellStyle name="T_Book1" xfId="128"/>
    <cellStyle name="T_Opensoure" xfId="129"/>
    <cellStyle name="Total" xfId="130"/>
    <cellStyle name="th" xfId="131"/>
    <cellStyle name="þ_x001d_ð·_x000c_æþ'_x000d_ßþU_x0001_Ø_x0005_ü_x0014__x0007__x0001__x0001_" xfId="132"/>
    <cellStyle name="þ_x001d_ðÇ%Uý—&amp;Hý9_x0008_Ÿ_x0009_s_x000a__x0007__x0001__x0001_" xfId="133"/>
    <cellStyle name="viet" xfId="134"/>
    <cellStyle name="viet2" xfId="135"/>
    <cellStyle name="vntxt1" xfId="136"/>
    <cellStyle name="vnhead3" xfId="137"/>
    <cellStyle name="Währung [0]_UXO VII" xfId="138"/>
    <cellStyle name="Währung_UXO VII" xfId="139"/>
    <cellStyle name="xuan" xfId="140"/>
    <cellStyle name=" [0.00]_ Att. 1- Cover" xfId="141"/>
    <cellStyle name="_ Att. 1- Cover" xfId="142"/>
    <cellStyle name="?_ Att. 1- Cover" xfId="143"/>
    <cellStyle name="똿뗦먛귟 [0.00]_PRODUCT DETAIL Q1" xfId="144"/>
    <cellStyle name="똿뗦먛귟_PRODUCT DETAIL Q1" xfId="145"/>
    <cellStyle name="믅됞 [0.00]_PRODUCT DETAIL Q1" xfId="146"/>
    <cellStyle name="믅됞_PRODUCT DETAIL Q1" xfId="147"/>
    <cellStyle name="백분율_95" xfId="148"/>
    <cellStyle name="뷭?_BOOKSHIP" xfId="149"/>
    <cellStyle name="콤마 [0]_ 비목별 월별기술 " xfId="150"/>
    <cellStyle name="콤마_ 비목별 월별기술 " xfId="151"/>
    <cellStyle name="통화 [0]_1202" xfId="152"/>
    <cellStyle name="통화_1202" xfId="153"/>
    <cellStyle name="표준_(정보부문)월별인원계획" xfId="154"/>
    <cellStyle name="一般_00Q3902REV.1" xfId="155"/>
    <cellStyle name="千分位[0]_00Q3902REV.1" xfId="156"/>
    <cellStyle name="千分位_00Q3902REV.1" xfId="157"/>
    <cellStyle name="貨幣 [0]_00Q3902REV.1" xfId="158"/>
    <cellStyle name="貨幣[0]_BRE" xfId="159"/>
    <cellStyle name="貨幣_00Q3902REV.1" xfId="160"/>
  </cellStyles>
  <dxfs count="0"/>
  <tableStyles count="0" defaultTableStyle="TableStyleMedium9" defaultPivotStyle="PivotStyleLight16"/>
  <colors>
    <mruColors>
      <color rgb="FF0F06BA"/>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 Id="rId9" Type="http://schemas.microsoft.com/office/2006/relationships/vbaProject" Target="vbaProject.bin"/></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activeX1.xml><?xml version="1.0" encoding="utf-8"?>
<ax:ocx xmlns:ax="http://schemas.microsoft.com/office/2006/activeX" xmlns:r="http://schemas.openxmlformats.org/officeDocument/2006/relationships" ax:classid="{8BD21D30-EC42-11CE-9E0D-00AA006002F3}" ax:persistence="persistStreamInit" r:id="rId1"/>
</file>

<file path=xl/activeX/activeX2.xml><?xml version="1.0" encoding="utf-8"?>
<ax:ocx xmlns:ax="http://schemas.microsoft.com/office/2006/activeX" xmlns:r="http://schemas.openxmlformats.org/officeDocument/2006/relationships" ax:classid="{8BD21D30-EC42-11CE-9E0D-00AA006002F3}" ax:persistence="persistStreamInit" r:id="rId1"/>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hyperlink" Target="#'In Giay RDT'!A1"/></Relationships>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2.vml.rels><?xml version="1.0" encoding="UTF-8" standalone="yes"?>
<Relationships xmlns="http://schemas.openxmlformats.org/package/2006/relationships"><Relationship Id="rId1" Type="http://schemas.openxmlformats.org/officeDocument/2006/relationships/image" Target="../media/image3.emf"/></Relationships>
</file>

<file path=xl/drawings/drawing1.xml><?xml version="1.0" encoding="utf-8"?>
<xdr:wsDr xmlns:xdr="http://schemas.openxmlformats.org/drawingml/2006/spreadsheetDrawing" xmlns:a="http://schemas.openxmlformats.org/drawingml/2006/main">
  <xdr:twoCellAnchor editAs="oneCell">
    <xdr:from>
      <xdr:col>4</xdr:col>
      <xdr:colOff>402852</xdr:colOff>
      <xdr:row>1</xdr:row>
      <xdr:rowOff>76200</xdr:rowOff>
    </xdr:from>
    <xdr:to>
      <xdr:col>5</xdr:col>
      <xdr:colOff>161925</xdr:colOff>
      <xdr:row>1</xdr:row>
      <xdr:rowOff>647700</xdr:rowOff>
    </xdr:to>
    <xdr:pic macro="[0]!an_dong_can_chieu_cao">
      <xdr:nvPicPr>
        <xdr:cNvPr id="25527" name="Ảnh 7" descr="Kết quả hình ảnh cho icon máy in">
          <a:hlinkClick xmlns:r="http://schemas.openxmlformats.org/officeDocument/2006/relationships" r:id="rId1"/>
          <a:extLst>
            <a:ext uri="{FF2B5EF4-FFF2-40B4-BE49-F238E27FC236}">
              <a16:creationId xmlns:a16="http://schemas.microsoft.com/office/drawing/2014/main" xmlns="" id="{00000000-0008-0000-0000-0000B763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l="5902" t="4514" r="5904" b="6943"/>
        <a:stretch>
          <a:fillRect/>
        </a:stretch>
      </xdr:blipFill>
      <xdr:spPr bwMode="auto">
        <a:xfrm>
          <a:off x="2098302" y="219075"/>
          <a:ext cx="568698"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mc:AlternateContent xmlns:mc="http://schemas.openxmlformats.org/markup-compatibility/2006">
    <mc:Choice xmlns:a14="http://schemas.microsoft.com/office/drawing/2010/main" Requires="a14">
      <xdr:twoCellAnchor editAs="oneCell">
        <xdr:from>
          <xdr:col>0</xdr:col>
          <xdr:colOff>114300</xdr:colOff>
          <xdr:row>1</xdr:row>
          <xdr:rowOff>19050</xdr:rowOff>
        </xdr:from>
        <xdr:to>
          <xdr:col>3</xdr:col>
          <xdr:colOff>619125</xdr:colOff>
          <xdr:row>1</xdr:row>
          <xdr:rowOff>657225</xdr:rowOff>
        </xdr:to>
        <xdr:sp macro="" textlink="">
          <xdr:nvSpPr>
            <xdr:cNvPr id="25312" name="ComboBox1" hidden="1">
              <a:extLst>
                <a:ext uri="{63B3BB69-23CF-44E3-9099-C40C66FF867C}">
                  <a14:compatExt spid="_x0000_s25312"/>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9</xdr:col>
      <xdr:colOff>400050</xdr:colOff>
      <xdr:row>2</xdr:row>
      <xdr:rowOff>9525</xdr:rowOff>
    </xdr:from>
    <xdr:to>
      <xdr:col>9</xdr:col>
      <xdr:colOff>400050</xdr:colOff>
      <xdr:row>5</xdr:row>
      <xdr:rowOff>9525</xdr:rowOff>
    </xdr:to>
    <xdr:cxnSp macro="">
      <xdr:nvCxnSpPr>
        <xdr:cNvPr id="5" name="Đường kết nối Thẳng 4">
          <a:extLst>
            <a:ext uri="{FF2B5EF4-FFF2-40B4-BE49-F238E27FC236}">
              <a16:creationId xmlns:a16="http://schemas.microsoft.com/office/drawing/2014/main" xmlns="" id="{00000000-0008-0000-0100-000005000000}"/>
            </a:ext>
          </a:extLst>
        </xdr:cNvPr>
        <xdr:cNvCxnSpPr/>
      </xdr:nvCxnSpPr>
      <xdr:spPr>
        <a:xfrm>
          <a:off x="5210175" y="523875"/>
          <a:ext cx="0" cy="65722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4</xdr:col>
          <xdr:colOff>419100</xdr:colOff>
          <xdr:row>1</xdr:row>
          <xdr:rowOff>9525</xdr:rowOff>
        </xdr:from>
        <xdr:to>
          <xdr:col>4</xdr:col>
          <xdr:colOff>2667000</xdr:colOff>
          <xdr:row>2</xdr:row>
          <xdr:rowOff>57150</xdr:rowOff>
        </xdr:to>
        <xdr:sp macro="" textlink="">
          <xdr:nvSpPr>
            <xdr:cNvPr id="3147" name="HopChon" hidden="1">
              <a:extLst>
                <a:ext uri="{63B3BB69-23CF-44E3-9099-C40C66FF867C}">
                  <a14:compatExt spid="_x0000_s3147"/>
                </a:ext>
                <a:ext uri="{FF2B5EF4-FFF2-40B4-BE49-F238E27FC236}">
                  <a16:creationId xmlns:a16="http://schemas.microsoft.com/office/drawing/2014/main" xmlns="" id="{00000000-0008-0000-0300-00004B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image" Target="../media/image1.emf"/><Relationship Id="rId4" Type="http://schemas.openxmlformats.org/officeDocument/2006/relationships/control" Target="../activeX/activeX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3.xml"/><Relationship Id="rId1" Type="http://schemas.openxmlformats.org/officeDocument/2006/relationships/printerSettings" Target="../printerSettings/printerSettings4.bin"/><Relationship Id="rId5" Type="http://schemas.openxmlformats.org/officeDocument/2006/relationships/image" Target="../media/image3.emf"/><Relationship Id="rId4" Type="http://schemas.openxmlformats.org/officeDocument/2006/relationships/control" Target="../activeX/activeX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tabColor rgb="FFFF0000"/>
  </sheetPr>
  <dimension ref="A1:AG27"/>
  <sheetViews>
    <sheetView showZeros="0" tabSelected="1" zoomScaleNormal="100" workbookViewId="0">
      <pane xSplit="5" ySplit="8" topLeftCell="F9" activePane="bottomRight" state="frozen"/>
      <selection activeCell="G1" sqref="G1"/>
      <selection pane="topRight" activeCell="K1" sqref="K1"/>
      <selection pane="bottomLeft" activeCell="G9" sqref="G9"/>
      <selection pane="bottomRight" activeCell="E13" sqref="E13"/>
    </sheetView>
  </sheetViews>
  <sheetFormatPr defaultRowHeight="12.75"/>
  <cols>
    <col min="1" max="1" width="3.85546875" style="117" customWidth="1"/>
    <col min="2" max="2" width="5" style="105" customWidth="1"/>
    <col min="3" max="3" width="6" style="183" customWidth="1"/>
    <col min="4" max="4" width="10.5703125" style="109" customWidth="1"/>
    <col min="5" max="5" width="12.140625" style="184" customWidth="1"/>
    <col min="6" max="6" width="12.42578125" style="184" customWidth="1"/>
    <col min="7" max="7" width="31.5703125" style="185" customWidth="1"/>
    <col min="8" max="8" width="60" style="186" hidden="1" customWidth="1"/>
    <col min="9" max="9" width="6.140625" style="187" customWidth="1"/>
    <col min="10" max="10" width="56" style="187" customWidth="1"/>
    <col min="11" max="11" width="13.42578125" style="187" customWidth="1"/>
    <col min="12" max="12" width="6.140625" style="188" customWidth="1"/>
    <col min="13" max="13" width="18" style="188" customWidth="1"/>
    <col min="14" max="14" width="12.28515625" style="188" customWidth="1"/>
    <col min="15" max="15" width="6.140625" style="189" customWidth="1"/>
    <col min="16" max="16" width="21.28515625" style="189" customWidth="1"/>
    <col min="17" max="17" width="12.28515625" style="189" customWidth="1"/>
    <col min="18" max="18" width="6.140625" style="188" customWidth="1"/>
    <col min="19" max="19" width="20.42578125" style="188" customWidth="1"/>
    <col min="20" max="20" width="12.28515625" style="188" customWidth="1"/>
    <col min="21" max="21" width="6.140625" style="190" customWidth="1"/>
    <col min="22" max="22" width="19.5703125" style="190" customWidth="1"/>
    <col min="23" max="23" width="12.28515625" style="190" customWidth="1"/>
    <col min="24" max="24" width="6.140625" style="188" customWidth="1"/>
    <col min="25" max="25" width="20.42578125" style="188" customWidth="1"/>
    <col min="26" max="26" width="12.28515625" style="188" customWidth="1"/>
    <col min="27" max="27" width="6.140625" style="190" customWidth="1"/>
    <col min="28" max="28" width="19.5703125" style="190" customWidth="1"/>
    <col min="29" max="29" width="12.28515625" style="190" customWidth="1"/>
    <col min="30" max="30" width="16.28515625" style="193" customWidth="1"/>
    <col min="31" max="31" width="29.7109375" style="188" customWidth="1"/>
    <col min="32" max="32" width="19.140625" style="188" customWidth="1"/>
    <col min="33" max="33" width="15.140625" style="195" hidden="1" customWidth="1"/>
    <col min="34" max="34" width="10.140625" style="109" customWidth="1"/>
    <col min="35" max="16384" width="9.140625" style="109"/>
  </cols>
  <sheetData>
    <row r="1" spans="1:33" ht="11.25" customHeight="1">
      <c r="A1" s="104"/>
      <c r="C1" s="106"/>
      <c r="D1" s="106"/>
      <c r="E1" s="106"/>
      <c r="F1" s="106"/>
      <c r="G1" s="107"/>
      <c r="H1" s="106"/>
      <c r="I1" s="106"/>
      <c r="J1" s="106"/>
      <c r="K1" s="106"/>
      <c r="L1" s="106"/>
      <c r="M1" s="106"/>
      <c r="N1" s="106"/>
      <c r="O1" s="106"/>
      <c r="P1" s="106"/>
      <c r="Q1" s="106"/>
      <c r="R1" s="106"/>
      <c r="S1" s="106"/>
      <c r="T1" s="106"/>
      <c r="U1" s="106"/>
      <c r="V1" s="106"/>
      <c r="W1" s="106"/>
      <c r="X1" s="106"/>
      <c r="Y1" s="106"/>
      <c r="Z1" s="106"/>
      <c r="AA1" s="106"/>
      <c r="AB1" s="106"/>
      <c r="AC1" s="106"/>
      <c r="AD1" s="106"/>
      <c r="AE1" s="106"/>
      <c r="AF1" s="106"/>
      <c r="AG1" s="108"/>
    </row>
    <row r="2" spans="1:33" ht="54.75" customHeight="1">
      <c r="A2" s="309">
        <v>1</v>
      </c>
      <c r="B2" s="110"/>
      <c r="C2" s="385" t="s">
        <v>474</v>
      </c>
      <c r="D2" s="111"/>
      <c r="E2" s="112" t="s">
        <v>58</v>
      </c>
      <c r="F2" s="112"/>
      <c r="G2" s="315" t="s">
        <v>445</v>
      </c>
      <c r="H2" s="315"/>
      <c r="I2" s="315"/>
      <c r="J2" s="315"/>
      <c r="K2" s="106"/>
      <c r="L2" s="106"/>
      <c r="M2" s="106"/>
      <c r="N2" s="106"/>
      <c r="O2" s="106"/>
      <c r="P2" s="106"/>
      <c r="Q2" s="106"/>
      <c r="R2" s="106"/>
      <c r="S2" s="106"/>
      <c r="T2" s="106"/>
      <c r="U2" s="106"/>
      <c r="V2" s="106"/>
      <c r="W2" s="106"/>
      <c r="X2" s="106"/>
      <c r="Y2" s="106"/>
      <c r="Z2" s="106"/>
      <c r="AA2" s="106"/>
      <c r="AB2" s="106"/>
      <c r="AC2" s="106"/>
      <c r="AD2" s="106"/>
      <c r="AE2" s="106"/>
      <c r="AF2" s="106"/>
      <c r="AG2" s="106"/>
    </row>
    <row r="3" spans="1:33" s="113" customFormat="1" ht="4.5" customHeight="1"/>
    <row r="4" spans="1:33" s="116" customFormat="1" ht="12" hidden="1" customHeight="1">
      <c r="A4" s="114">
        <v>1</v>
      </c>
      <c r="B4" s="114">
        <v>2</v>
      </c>
      <c r="C4" s="114">
        <v>3</v>
      </c>
      <c r="D4" s="114">
        <v>4</v>
      </c>
      <c r="E4" s="114">
        <v>5</v>
      </c>
      <c r="F4" s="114">
        <v>6</v>
      </c>
      <c r="G4" s="114">
        <v>7</v>
      </c>
      <c r="H4" s="114">
        <v>8</v>
      </c>
      <c r="I4" s="114">
        <v>9</v>
      </c>
      <c r="J4" s="114">
        <v>10</v>
      </c>
      <c r="K4" s="114">
        <v>11</v>
      </c>
      <c r="L4" s="114">
        <v>12</v>
      </c>
      <c r="M4" s="114">
        <v>13</v>
      </c>
      <c r="N4" s="114">
        <v>14</v>
      </c>
      <c r="O4" s="114">
        <v>15</v>
      </c>
      <c r="P4" s="114">
        <v>16</v>
      </c>
      <c r="Q4" s="114">
        <v>17</v>
      </c>
      <c r="R4" s="114">
        <v>18</v>
      </c>
      <c r="S4" s="114">
        <v>19</v>
      </c>
      <c r="T4" s="114">
        <v>20</v>
      </c>
      <c r="U4" s="114">
        <v>21</v>
      </c>
      <c r="V4" s="114">
        <v>22</v>
      </c>
      <c r="W4" s="114">
        <v>23</v>
      </c>
      <c r="X4" s="114">
        <v>24</v>
      </c>
      <c r="Y4" s="114">
        <v>25</v>
      </c>
      <c r="Z4" s="114">
        <v>26</v>
      </c>
      <c r="AA4" s="114">
        <v>27</v>
      </c>
      <c r="AB4" s="114">
        <v>28</v>
      </c>
      <c r="AC4" s="114">
        <v>29</v>
      </c>
      <c r="AD4" s="114">
        <v>30</v>
      </c>
      <c r="AE4" s="114">
        <v>31</v>
      </c>
      <c r="AF4" s="114">
        <v>33</v>
      </c>
      <c r="AG4" s="115">
        <v>24</v>
      </c>
    </row>
    <row r="5" spans="1:33" ht="17.25" customHeight="1">
      <c r="A5" s="117" t="s">
        <v>9</v>
      </c>
      <c r="B5" s="316" t="s">
        <v>0</v>
      </c>
      <c r="C5" s="317" t="s">
        <v>9</v>
      </c>
      <c r="D5" s="317" t="s">
        <v>1</v>
      </c>
      <c r="E5" s="317"/>
      <c r="F5" s="118"/>
      <c r="G5" s="319" t="s">
        <v>302</v>
      </c>
      <c r="H5" s="318" t="s">
        <v>36</v>
      </c>
      <c r="I5" s="311" t="s">
        <v>8</v>
      </c>
      <c r="J5" s="311"/>
      <c r="K5" s="311"/>
      <c r="L5" s="311"/>
      <c r="M5" s="311"/>
      <c r="N5" s="311"/>
      <c r="O5" s="311"/>
      <c r="P5" s="311"/>
      <c r="Q5" s="311"/>
      <c r="R5" s="311"/>
      <c r="S5" s="311"/>
      <c r="T5" s="311"/>
      <c r="U5" s="311"/>
      <c r="V5" s="311"/>
      <c r="W5" s="311"/>
      <c r="X5" s="311"/>
      <c r="Y5" s="311"/>
      <c r="Z5" s="311"/>
      <c r="AA5" s="311"/>
      <c r="AB5" s="311"/>
      <c r="AC5" s="311"/>
      <c r="AD5" s="311"/>
      <c r="AE5" s="312" t="s">
        <v>304</v>
      </c>
      <c r="AF5" s="312"/>
      <c r="AG5" s="310" t="s">
        <v>309</v>
      </c>
    </row>
    <row r="6" spans="1:33" ht="17.25" customHeight="1">
      <c r="A6" s="119">
        <f>IF(Matonghop="","",Matonghop)</f>
        <v>123</v>
      </c>
      <c r="B6" s="316"/>
      <c r="C6" s="317"/>
      <c r="D6" s="317" t="s">
        <v>13</v>
      </c>
      <c r="E6" s="320" t="s">
        <v>3</v>
      </c>
      <c r="F6" s="320" t="s">
        <v>415</v>
      </c>
      <c r="G6" s="319"/>
      <c r="H6" s="318"/>
      <c r="I6" s="321" t="s">
        <v>93</v>
      </c>
      <c r="J6" s="321"/>
      <c r="K6" s="321"/>
      <c r="L6" s="311" t="s">
        <v>94</v>
      </c>
      <c r="M6" s="311"/>
      <c r="N6" s="311"/>
      <c r="O6" s="322" t="s">
        <v>95</v>
      </c>
      <c r="P6" s="322"/>
      <c r="Q6" s="322"/>
      <c r="R6" s="311" t="s">
        <v>96</v>
      </c>
      <c r="S6" s="311"/>
      <c r="T6" s="311"/>
      <c r="U6" s="313" t="s">
        <v>97</v>
      </c>
      <c r="V6" s="313"/>
      <c r="W6" s="313"/>
      <c r="X6" s="311" t="s">
        <v>418</v>
      </c>
      <c r="Y6" s="311"/>
      <c r="Z6" s="311"/>
      <c r="AA6" s="314" t="s">
        <v>419</v>
      </c>
      <c r="AB6" s="314"/>
      <c r="AC6" s="314"/>
      <c r="AD6" s="311" t="s">
        <v>5</v>
      </c>
      <c r="AE6" s="312" t="s">
        <v>303</v>
      </c>
      <c r="AF6" s="312" t="s">
        <v>305</v>
      </c>
      <c r="AG6" s="310"/>
    </row>
    <row r="7" spans="1:33" ht="18" customHeight="1">
      <c r="B7" s="316"/>
      <c r="C7" s="317"/>
      <c r="D7" s="317"/>
      <c r="E7" s="320"/>
      <c r="F7" s="320"/>
      <c r="G7" s="319"/>
      <c r="H7" s="318"/>
      <c r="I7" s="120" t="s">
        <v>91</v>
      </c>
      <c r="J7" s="120" t="s">
        <v>38</v>
      </c>
      <c r="K7" s="120" t="s">
        <v>92</v>
      </c>
      <c r="L7" s="121" t="s">
        <v>91</v>
      </c>
      <c r="M7" s="121" t="s">
        <v>38</v>
      </c>
      <c r="N7" s="121" t="s">
        <v>92</v>
      </c>
      <c r="O7" s="122" t="s">
        <v>91</v>
      </c>
      <c r="P7" s="122" t="s">
        <v>38</v>
      </c>
      <c r="Q7" s="122" t="s">
        <v>92</v>
      </c>
      <c r="R7" s="121" t="s">
        <v>91</v>
      </c>
      <c r="S7" s="121" t="s">
        <v>38</v>
      </c>
      <c r="T7" s="121" t="s">
        <v>92</v>
      </c>
      <c r="U7" s="123" t="s">
        <v>91</v>
      </c>
      <c r="V7" s="123" t="s">
        <v>38</v>
      </c>
      <c r="W7" s="123" t="s">
        <v>92</v>
      </c>
      <c r="X7" s="121" t="s">
        <v>91</v>
      </c>
      <c r="Y7" s="121" t="s">
        <v>38</v>
      </c>
      <c r="Z7" s="121" t="s">
        <v>92</v>
      </c>
      <c r="AA7" s="124" t="s">
        <v>91</v>
      </c>
      <c r="AB7" s="124" t="s">
        <v>38</v>
      </c>
      <c r="AC7" s="124" t="s">
        <v>92</v>
      </c>
      <c r="AD7" s="311"/>
      <c r="AE7" s="312"/>
      <c r="AF7" s="312"/>
      <c r="AG7" s="310"/>
    </row>
    <row r="8" spans="1:33" s="138" customFormat="1" ht="20.25" customHeight="1">
      <c r="A8" s="125"/>
      <c r="B8" s="126"/>
      <c r="C8" s="127"/>
      <c r="D8" s="128" t="s">
        <v>401</v>
      </c>
      <c r="E8" s="129" t="s">
        <v>306</v>
      </c>
      <c r="F8" s="129"/>
      <c r="G8" s="130"/>
      <c r="H8" s="131"/>
      <c r="I8" s="132"/>
      <c r="J8" s="132"/>
      <c r="K8" s="132"/>
      <c r="L8" s="132"/>
      <c r="M8" s="132"/>
      <c r="N8" s="132"/>
      <c r="O8" s="132"/>
      <c r="P8" s="132"/>
      <c r="Q8" s="132"/>
      <c r="R8" s="132"/>
      <c r="S8" s="133"/>
      <c r="T8" s="132"/>
      <c r="U8" s="132"/>
      <c r="V8" s="132"/>
      <c r="W8" s="132"/>
      <c r="X8" s="132"/>
      <c r="Y8" s="133"/>
      <c r="Z8" s="132"/>
      <c r="AA8" s="134"/>
      <c r="AB8" s="134"/>
      <c r="AC8" s="134"/>
      <c r="AD8" s="135">
        <f>SUM(AD9:AD13)</f>
        <v>300198582</v>
      </c>
      <c r="AE8" s="136"/>
      <c r="AF8" s="136"/>
      <c r="AG8" s="137"/>
    </row>
    <row r="9" spans="1:33" s="162" customFormat="1" ht="30" customHeight="1">
      <c r="A9" s="139">
        <f>IF($A$6=C9,MAX($A$8:A8)+1,"")</f>
        <v>1</v>
      </c>
      <c r="B9" s="140">
        <f>IF(E9&lt;&gt;"",COUNTA($E9:E$9),"")</f>
        <v>1</v>
      </c>
      <c r="C9" s="141">
        <v>123</v>
      </c>
      <c r="D9" s="142" t="str">
        <f>IF(B9="","",$D$8&amp;IF(B9&lt;10,"0"&amp;B9,B9))</f>
        <v>GRDT01</v>
      </c>
      <c r="E9" s="143">
        <v>42910</v>
      </c>
      <c r="F9" s="143"/>
      <c r="G9" s="144" t="s">
        <v>453</v>
      </c>
      <c r="H9" s="145" t="str">
        <f>TRIM(J9&amp;IF(M9="","","; "&amp;M9)&amp;IF(P9="","","; "&amp;P9)&amp;IF(S9="","","; "&amp;S9)&amp;IF(V9="","","; "&amp;V9)&amp;IF(Y9="","","; "&amp;Y9)&amp;IF(AB9="","","; "&amp;AB9)&amp;" - "&amp;G9)</f>
        <v>Mình từng bảo cái này mình làm khá đơn giản, nhưng có chú Trần Hòe có vẻ không tin. Cái này mình cũng chưa cần dùng đến VBA, Mình chỉ thêm một cột nữa ở ngay đầu trang tính, set Collumn Wight của cột này bằng với collumn Wight của tất cả các ô Merge cộng lại. ; Việc cải cách bộ luật thuế là điều mà các nhà lập pháp ; Việc cải cách bộ luật thuế là điều mà cá; Việc cải cách bộ luật thuế là điều mà các nhà lập ; Việc cải cách bộ luật thuế là điều mà các nhà lập pháp Mỹ chưa làm được từ nhiều thập niên qua. Lần cải tổ gần đây nhất được thông qua là vào năm 1986.; Việc cải cách bộ luật thuế là điều mà các nhà lập pháp Mỹ chưa làm được từ nhiều thập niên qua. Lần cải tổ gần đây nhất được thông qua là vào năm 1986.; Việc cải cách bộ luật thuế là điều mà các nhà lập pháp Mỹ chưa làm được từ nhiều thập niên qua. Lần cải tổ gần đây nhất được thông qua là vào năm 1986. - Đường liên thôn</v>
      </c>
      <c r="I9" s="146">
        <v>6922</v>
      </c>
      <c r="J9" s="147" t="s">
        <v>470</v>
      </c>
      <c r="K9" s="148">
        <v>50000000</v>
      </c>
      <c r="L9" s="146">
        <v>6125</v>
      </c>
      <c r="M9" s="148" t="s">
        <v>471</v>
      </c>
      <c r="N9" s="146">
        <v>52222</v>
      </c>
      <c r="O9" s="149">
        <v>6149</v>
      </c>
      <c r="P9" s="150" t="s">
        <v>472</v>
      </c>
      <c r="Q9" s="149">
        <v>55455</v>
      </c>
      <c r="R9" s="146">
        <v>6149</v>
      </c>
      <c r="S9" s="151" t="s">
        <v>473</v>
      </c>
      <c r="T9" s="146">
        <v>5561</v>
      </c>
      <c r="U9" s="152">
        <v>6149</v>
      </c>
      <c r="V9" s="153" t="s">
        <v>459</v>
      </c>
      <c r="W9" s="152">
        <v>56566</v>
      </c>
      <c r="X9" s="154">
        <v>6125</v>
      </c>
      <c r="Y9" s="155" t="s">
        <v>459</v>
      </c>
      <c r="Z9" s="154">
        <v>5555</v>
      </c>
      <c r="AA9" s="156">
        <v>6552</v>
      </c>
      <c r="AB9" s="157" t="s">
        <v>459</v>
      </c>
      <c r="AC9" s="156">
        <v>23223</v>
      </c>
      <c r="AD9" s="158">
        <f>K9+N9+Q9+T9+W9+Z9+AC9</f>
        <v>50198582</v>
      </c>
      <c r="AE9" s="159" t="s">
        <v>460</v>
      </c>
      <c r="AF9" s="160"/>
      <c r="AG9" s="161" t="str">
        <f>IF(AF9="","","Tiền mặt")</f>
        <v/>
      </c>
    </row>
    <row r="10" spans="1:33" s="162" customFormat="1" ht="30" customHeight="1">
      <c r="A10" s="139">
        <f>IF($A$6=C10,MAX($A$8:A9)+1,"")</f>
        <v>2</v>
      </c>
      <c r="B10" s="142">
        <f>IF(E10&lt;&gt;"",COUNTA($E$9:E10),"")</f>
        <v>2</v>
      </c>
      <c r="C10" s="163">
        <v>123</v>
      </c>
      <c r="D10" s="142" t="str">
        <f t="shared" ref="D10:D13" si="0">IF(B10="","",$D$8&amp;IF(B10&lt;10,"0"&amp;B10,B10))</f>
        <v>GRDT02</v>
      </c>
      <c r="E10" s="164">
        <v>42910</v>
      </c>
      <c r="F10" s="164"/>
      <c r="G10" s="165" t="s">
        <v>454</v>
      </c>
      <c r="H10" s="145" t="str">
        <f t="shared" ref="H10:H13" si="1">TRIM(J10&amp;IF(M10="","","; "&amp;M10)&amp;IF(P10="","","; "&amp;P10)&amp;IF(S10="","","; "&amp;S10)&amp;IF(V10="","","; "&amp;V10)&amp;IF(Y10="","","; "&amp;Y10)&amp;IF(AB10="","","; "&amp;AB10)&amp;" - "&amp;G10)</f>
        <v>Thanh toán kinh phí XL - Đường liên xã</v>
      </c>
      <c r="I10" s="166">
        <v>6922</v>
      </c>
      <c r="J10" s="167" t="s">
        <v>458</v>
      </c>
      <c r="K10" s="168">
        <v>100000000</v>
      </c>
      <c r="L10" s="166"/>
      <c r="M10" s="168"/>
      <c r="N10" s="166"/>
      <c r="O10" s="169"/>
      <c r="P10" s="170"/>
      <c r="Q10" s="169"/>
      <c r="R10" s="166"/>
      <c r="S10" s="171"/>
      <c r="T10" s="166"/>
      <c r="U10" s="172"/>
      <c r="V10" s="173"/>
      <c r="W10" s="172"/>
      <c r="X10" s="174"/>
      <c r="Y10" s="175"/>
      <c r="Z10" s="174"/>
      <c r="AA10" s="176"/>
      <c r="AB10" s="177"/>
      <c r="AC10" s="176"/>
      <c r="AD10" s="178">
        <f t="shared" ref="AD10:AD13" si="2">K10+N10+Q10+T10+W10+Z10+AC10</f>
        <v>100000000</v>
      </c>
      <c r="AE10" s="179" t="s">
        <v>461</v>
      </c>
      <c r="AF10" s="180"/>
      <c r="AG10" s="161" t="str">
        <f t="shared" ref="AG10:AG13" si="3">IF(AF10="","","Tiền mặt")</f>
        <v/>
      </c>
    </row>
    <row r="11" spans="1:33" s="162" customFormat="1" ht="30" customHeight="1">
      <c r="A11" s="139" t="str">
        <f>IF($A$6=C11,MAX($A$8:A10)+1,"")</f>
        <v/>
      </c>
      <c r="B11" s="142">
        <f>IF(E11&lt;&gt;"",COUNTA($E$9:E11),"")</f>
        <v>3</v>
      </c>
      <c r="C11" s="163">
        <v>124</v>
      </c>
      <c r="D11" s="142" t="str">
        <f t="shared" si="0"/>
        <v>GRDT03</v>
      </c>
      <c r="E11" s="164">
        <v>42910</v>
      </c>
      <c r="F11" s="164"/>
      <c r="G11" s="165" t="s">
        <v>455</v>
      </c>
      <c r="H11" s="145" t="str">
        <f t="shared" si="1"/>
        <v>Thanh toán kinh phí XL - Đường huyện</v>
      </c>
      <c r="I11" s="166">
        <v>6922</v>
      </c>
      <c r="J11" s="167" t="s">
        <v>465</v>
      </c>
      <c r="K11" s="168">
        <v>50000000</v>
      </c>
      <c r="L11" s="166"/>
      <c r="M11" s="168"/>
      <c r="N11" s="166"/>
      <c r="O11" s="169"/>
      <c r="P11" s="170"/>
      <c r="Q11" s="169"/>
      <c r="R11" s="166"/>
      <c r="S11" s="171"/>
      <c r="T11" s="166"/>
      <c r="U11" s="172"/>
      <c r="V11" s="173"/>
      <c r="W11" s="172"/>
      <c r="X11" s="174"/>
      <c r="Y11" s="175"/>
      <c r="Z11" s="174"/>
      <c r="AA11" s="176"/>
      <c r="AB11" s="177"/>
      <c r="AC11" s="176"/>
      <c r="AD11" s="178">
        <f t="shared" si="2"/>
        <v>50000000</v>
      </c>
      <c r="AE11" s="179" t="s">
        <v>462</v>
      </c>
      <c r="AF11" s="180"/>
      <c r="AG11" s="161" t="str">
        <f t="shared" si="3"/>
        <v/>
      </c>
    </row>
    <row r="12" spans="1:33" s="182" customFormat="1" ht="30" customHeight="1">
      <c r="A12" s="139">
        <f>IF($A$6=C12,MAX($A$8:A11)+1,"")</f>
        <v>3</v>
      </c>
      <c r="B12" s="142">
        <f>IF(E12&lt;&gt;"",COUNTA($E$9:E12),"")</f>
        <v>4</v>
      </c>
      <c r="C12" s="163">
        <v>123</v>
      </c>
      <c r="D12" s="142" t="str">
        <f t="shared" si="0"/>
        <v>GRDT04</v>
      </c>
      <c r="E12" s="164">
        <v>42910</v>
      </c>
      <c r="F12" s="164"/>
      <c r="G12" s="165" t="s">
        <v>456</v>
      </c>
      <c r="H12" s="145" t="str">
        <f t="shared" si="1"/>
        <v>Thanh toán kinh phí XL - Đường tỉnh</v>
      </c>
      <c r="I12" s="166">
        <v>6922</v>
      </c>
      <c r="J12" s="167" t="s">
        <v>465</v>
      </c>
      <c r="K12" s="168">
        <v>50000000</v>
      </c>
      <c r="L12" s="166"/>
      <c r="M12" s="181"/>
      <c r="N12" s="166"/>
      <c r="O12" s="169"/>
      <c r="P12" s="170"/>
      <c r="Q12" s="169"/>
      <c r="R12" s="166"/>
      <c r="S12" s="171"/>
      <c r="T12" s="166"/>
      <c r="U12" s="172"/>
      <c r="V12" s="173"/>
      <c r="W12" s="172"/>
      <c r="X12" s="174"/>
      <c r="Y12" s="175"/>
      <c r="Z12" s="174"/>
      <c r="AA12" s="176"/>
      <c r="AB12" s="177"/>
      <c r="AC12" s="176"/>
      <c r="AD12" s="178">
        <f t="shared" si="2"/>
        <v>50000000</v>
      </c>
      <c r="AE12" s="179" t="s">
        <v>463</v>
      </c>
      <c r="AF12" s="180"/>
      <c r="AG12" s="161" t="str">
        <f t="shared" si="3"/>
        <v/>
      </c>
    </row>
    <row r="13" spans="1:33" s="162" customFormat="1" ht="30" customHeight="1">
      <c r="A13" s="139">
        <f>IF($A$6=C13,MAX($A$8:A12)+1,"")</f>
        <v>4</v>
      </c>
      <c r="B13" s="142">
        <f>IF(E13&lt;&gt;"",COUNTA($E$9:E13),"")</f>
        <v>5</v>
      </c>
      <c r="C13" s="163">
        <v>123</v>
      </c>
      <c r="D13" s="142" t="str">
        <f t="shared" si="0"/>
        <v>GRDT05</v>
      </c>
      <c r="E13" s="164">
        <v>42910</v>
      </c>
      <c r="F13" s="164"/>
      <c r="G13" s="165" t="s">
        <v>457</v>
      </c>
      <c r="H13" s="145" t="str">
        <f t="shared" si="1"/>
        <v>Thanh toán kinh phí XL - Đường Quốc lộ</v>
      </c>
      <c r="I13" s="166">
        <v>6922</v>
      </c>
      <c r="J13" s="167" t="s">
        <v>465</v>
      </c>
      <c r="K13" s="168">
        <v>50000000</v>
      </c>
      <c r="L13" s="166"/>
      <c r="M13" s="168"/>
      <c r="N13" s="166"/>
      <c r="O13" s="169"/>
      <c r="P13" s="170"/>
      <c r="Q13" s="169"/>
      <c r="R13" s="166"/>
      <c r="S13" s="171"/>
      <c r="T13" s="166"/>
      <c r="U13" s="172"/>
      <c r="V13" s="173"/>
      <c r="W13" s="172"/>
      <c r="X13" s="174"/>
      <c r="Y13" s="175"/>
      <c r="Z13" s="174"/>
      <c r="AA13" s="176"/>
      <c r="AB13" s="177"/>
      <c r="AC13" s="176"/>
      <c r="AD13" s="178">
        <f t="shared" si="2"/>
        <v>50000000</v>
      </c>
      <c r="AE13" s="179" t="s">
        <v>464</v>
      </c>
      <c r="AF13" s="180"/>
      <c r="AG13" s="161" t="str">
        <f t="shared" si="3"/>
        <v/>
      </c>
    </row>
    <row r="14" spans="1:33">
      <c r="X14" s="191"/>
      <c r="Y14" s="191"/>
      <c r="Z14" s="191"/>
      <c r="AA14" s="192"/>
      <c r="AB14" s="192"/>
      <c r="AC14" s="192"/>
      <c r="AE14" s="194"/>
      <c r="AF14" s="194"/>
    </row>
    <row r="15" spans="1:33" ht="30" customHeight="1">
      <c r="X15" s="191"/>
      <c r="Y15" s="191"/>
      <c r="Z15" s="191"/>
      <c r="AA15" s="192"/>
      <c r="AB15" s="192"/>
      <c r="AC15" s="192"/>
      <c r="AE15" s="194"/>
      <c r="AF15" s="194"/>
    </row>
    <row r="16" spans="1:33" ht="30" customHeight="1">
      <c r="X16" s="191"/>
      <c r="Y16" s="191"/>
      <c r="Z16" s="191"/>
      <c r="AA16" s="192"/>
      <c r="AB16" s="192"/>
      <c r="AC16" s="192"/>
    </row>
    <row r="17" spans="24:26" ht="30" customHeight="1">
      <c r="X17" s="191"/>
      <c r="Y17" s="191"/>
      <c r="Z17" s="191"/>
    </row>
    <row r="18" spans="24:26" ht="30" customHeight="1">
      <c r="X18" s="191"/>
      <c r="Y18" s="191"/>
      <c r="Z18" s="191"/>
    </row>
    <row r="19" spans="24:26" ht="30" customHeight="1">
      <c r="X19" s="191"/>
      <c r="Y19" s="191"/>
      <c r="Z19" s="191"/>
    </row>
    <row r="20" spans="24:26" ht="30" customHeight="1">
      <c r="X20" s="191"/>
      <c r="Y20" s="191"/>
      <c r="Z20" s="191"/>
    </row>
    <row r="21" spans="24:26" ht="30" customHeight="1">
      <c r="X21" s="191"/>
      <c r="Y21" s="191"/>
      <c r="Z21" s="191"/>
    </row>
    <row r="22" spans="24:26">
      <c r="X22" s="191"/>
      <c r="Y22" s="191"/>
      <c r="Z22" s="191"/>
    </row>
    <row r="23" spans="24:26">
      <c r="X23" s="191"/>
      <c r="Y23" s="191"/>
      <c r="Z23" s="191"/>
    </row>
    <row r="24" spans="24:26">
      <c r="X24" s="191"/>
      <c r="Y24" s="191"/>
      <c r="Z24" s="191"/>
    </row>
    <row r="25" spans="24:26">
      <c r="X25" s="191"/>
      <c r="Y25" s="191"/>
      <c r="Z25" s="191"/>
    </row>
    <row r="26" spans="24:26">
      <c r="X26" s="191"/>
      <c r="Y26" s="191"/>
      <c r="Z26" s="191"/>
    </row>
    <row r="27" spans="24:26">
      <c r="X27" s="191"/>
      <c r="Y27" s="191"/>
      <c r="Z27" s="191"/>
    </row>
  </sheetData>
  <sheetProtection formatCells="0" formatColumns="0" formatRows="0" insertColumns="0" insertRows="0" sort="0"/>
  <mergeCells count="22">
    <mergeCell ref="G2:J2"/>
    <mergeCell ref="AE5:AF5"/>
    <mergeCell ref="B5:B7"/>
    <mergeCell ref="C5:C7"/>
    <mergeCell ref="H5:H7"/>
    <mergeCell ref="G5:G7"/>
    <mergeCell ref="D5:E5"/>
    <mergeCell ref="D6:D7"/>
    <mergeCell ref="E6:E7"/>
    <mergeCell ref="F6:F7"/>
    <mergeCell ref="I5:AD5"/>
    <mergeCell ref="I6:K6"/>
    <mergeCell ref="L6:N6"/>
    <mergeCell ref="O6:Q6"/>
    <mergeCell ref="X6:Z6"/>
    <mergeCell ref="AG5:AG7"/>
    <mergeCell ref="AD6:AD7"/>
    <mergeCell ref="AE6:AE7"/>
    <mergeCell ref="AF6:AF7"/>
    <mergeCell ref="R6:T6"/>
    <mergeCell ref="U6:W6"/>
    <mergeCell ref="AA6:AC6"/>
  </mergeCells>
  <phoneticPr fontId="1" type="noConversion"/>
  <dataValidations xWindow="1137" yWindow="468" count="5">
    <dataValidation type="list" allowBlank="1" showInputMessage="1" showErrorMessage="1" sqref="C9:C13">
      <formula1>MaNV</formula1>
    </dataValidation>
    <dataValidation type="list" allowBlank="1" showInputMessage="1" showErrorMessage="1" promptTitle="CHỌN" prompt="Em hãy chọn đơn vị hưởng thụ nhé" sqref="AE9:AE13">
      <formula1>DVHT</formula1>
    </dataValidation>
    <dataValidation type="list" allowBlank="1" showInputMessage="1" showErrorMessage="1" promptTitle="CHỌN" prompt="Nếu rút tiền mặt thì em mới chọn NGƯỜ NHẬN TIỀN nhé" sqref="AF9:AF13">
      <formula1>NNT</formula1>
    </dataValidation>
    <dataValidation type="list" allowBlank="1" showInputMessage="1" showErrorMessage="1" promptTitle="CHỌN" prompt="Em hãy chọn một mã NDKT nhé" sqref="I9:I13">
      <formula1>NDKT</formula1>
    </dataValidation>
    <dataValidation type="list" allowBlank="1" showInputMessage="1" showErrorMessage="1" promptTitle="CHỌN" sqref="L9:L13 O9:O13 R9:R13 U9:U13 X9:X13 AA9:AA13">
      <formula1>NDKT</formula1>
    </dataValidation>
  </dataValidations>
  <pageMargins left="0.36" right="0.28999999999999998" top="1" bottom="1" header="0.5" footer="0.5"/>
  <pageSetup paperSize="256" orientation="landscape" horizontalDpi="300" verticalDpi="300" r:id="rId1"/>
  <headerFooter alignWithMargins="0"/>
  <drawing r:id="rId2"/>
  <legacyDrawing r:id="rId3"/>
  <controls>
    <mc:AlternateContent xmlns:mc="http://schemas.openxmlformats.org/markup-compatibility/2006">
      <mc:Choice Requires="x14">
        <control shapeId="25312" r:id="rId4" name="ComboBox1">
          <controlPr defaultSize="0" autoLine="0" linkedCell="C2" listFillRange="D9:D13" r:id="rId5">
            <anchor moveWithCells="1">
              <from>
                <xdr:col>0</xdr:col>
                <xdr:colOff>114300</xdr:colOff>
                <xdr:row>1</xdr:row>
                <xdr:rowOff>19050</xdr:rowOff>
              </from>
              <to>
                <xdr:col>3</xdr:col>
                <xdr:colOff>619125</xdr:colOff>
                <xdr:row>1</xdr:row>
                <xdr:rowOff>657225</xdr:rowOff>
              </to>
            </anchor>
          </controlPr>
        </control>
      </mc:Choice>
      <mc:Fallback>
        <control shapeId="25312" r:id="rId4" name="ComboBox1"/>
      </mc:Fallback>
    </mc:AlternateContent>
  </control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tabColor rgb="FFFFFF00"/>
    <pageSetUpPr fitToPage="1"/>
  </sheetPr>
  <dimension ref="A1:S56"/>
  <sheetViews>
    <sheetView topLeftCell="A10" workbookViewId="0">
      <selection activeCell="A14" sqref="A13:XFD21"/>
    </sheetView>
  </sheetViews>
  <sheetFormatPr defaultRowHeight="15.75"/>
  <cols>
    <col min="1" max="1" width="41.140625" style="196" customWidth="1"/>
    <col min="2" max="2" width="2.28515625" style="196" customWidth="1"/>
    <col min="3" max="3" width="15.5703125" style="196" customWidth="1"/>
    <col min="4" max="4" width="4.42578125" style="196" customWidth="1"/>
    <col min="5" max="5" width="9.7109375" style="196" customWidth="1"/>
    <col min="6" max="6" width="9.42578125" style="196" customWidth="1"/>
    <col min="7" max="7" width="10.85546875" style="196" customWidth="1"/>
    <col min="8" max="8" width="9" style="196" customWidth="1"/>
    <col min="9" max="9" width="10.85546875" style="196" customWidth="1"/>
    <col min="10" max="10" width="7.7109375" style="196" customWidth="1"/>
    <col min="11" max="11" width="13.42578125" style="196" customWidth="1"/>
    <col min="12" max="12" width="4.28515625" style="196" customWidth="1"/>
    <col min="13" max="13" width="10.85546875" style="196" customWidth="1"/>
    <col min="14" max="14" width="18.28515625" style="196" customWidth="1"/>
    <col min="15" max="15" width="7.85546875" style="196" customWidth="1"/>
    <col min="16" max="16" width="10.5703125" style="196" customWidth="1"/>
    <col min="17" max="19" width="10.42578125" style="196" customWidth="1"/>
    <col min="20" max="20" width="13.42578125" style="196" customWidth="1"/>
    <col min="21" max="21" width="13.7109375" style="196" customWidth="1"/>
    <col min="22" max="26" width="9.140625" style="196"/>
    <col min="27" max="27" width="9.140625" style="196" customWidth="1"/>
    <col min="28" max="16384" width="9.140625" style="196"/>
  </cols>
  <sheetData>
    <row r="1" spans="1:19" ht="18.75" customHeight="1">
      <c r="C1" s="365" t="s">
        <v>59</v>
      </c>
      <c r="D1" s="366"/>
      <c r="E1" s="197"/>
      <c r="G1" s="198"/>
      <c r="M1" s="355" t="s">
        <v>467</v>
      </c>
      <c r="N1" s="356"/>
    </row>
    <row r="2" spans="1:19" ht="21.75" customHeight="1">
      <c r="C2" s="367"/>
      <c r="D2" s="368"/>
      <c r="E2" s="197"/>
      <c r="G2" s="364" t="s">
        <v>60</v>
      </c>
      <c r="H2" s="364"/>
      <c r="I2" s="364"/>
      <c r="J2" s="364"/>
      <c r="K2" s="364"/>
      <c r="L2" s="199"/>
      <c r="M2" s="357"/>
      <c r="N2" s="358"/>
    </row>
    <row r="3" spans="1:19" ht="17.25" customHeight="1">
      <c r="C3" s="200"/>
      <c r="D3" s="201"/>
      <c r="E3" s="201"/>
      <c r="F3" s="202"/>
      <c r="G3" s="203" t="s">
        <v>61</v>
      </c>
      <c r="H3" s="204" t="s">
        <v>310</v>
      </c>
      <c r="I3" s="205" t="s">
        <v>62</v>
      </c>
      <c r="J3" s="206" t="s">
        <v>311</v>
      </c>
      <c r="K3" s="207" t="s">
        <v>410</v>
      </c>
      <c r="L3" s="208" t="str">
        <f>IF(VLOOKUP($N$4,Danhsach,23,0)="","S","£")</f>
        <v>S</v>
      </c>
      <c r="M3" s="209"/>
    </row>
    <row r="4" spans="1:19" ht="17.25" customHeight="1">
      <c r="C4" s="210"/>
      <c r="D4" s="211"/>
      <c r="E4" s="211"/>
      <c r="F4" s="211"/>
      <c r="G4" s="210" t="s">
        <v>63</v>
      </c>
      <c r="H4" s="211"/>
      <c r="I4" s="211"/>
      <c r="J4" s="206" t="s">
        <v>311</v>
      </c>
      <c r="K4" s="212" t="s">
        <v>411</v>
      </c>
      <c r="L4" s="208" t="str">
        <f>IF(VLOOKUP($N$4,Danhsach,23,0)="","£","S")</f>
        <v>£</v>
      </c>
      <c r="M4" s="213" t="s">
        <v>90</v>
      </c>
      <c r="N4" s="196" t="str">
        <f>'Bang ke'!C2</f>
        <v>GRDT02</v>
      </c>
    </row>
    <row r="5" spans="1:19" ht="17.25" customHeight="1">
      <c r="C5" s="214"/>
      <c r="D5" s="215"/>
      <c r="E5" s="215"/>
      <c r="F5" s="215"/>
      <c r="G5" s="210" t="s">
        <v>64</v>
      </c>
      <c r="H5" s="215"/>
      <c r="I5" s="215"/>
      <c r="J5" s="206" t="s">
        <v>311</v>
      </c>
      <c r="K5" s="216"/>
      <c r="L5" s="217"/>
    </row>
    <row r="6" spans="1:19" ht="11.25" customHeight="1">
      <c r="C6" s="215"/>
      <c r="D6" s="215"/>
      <c r="E6" s="215"/>
      <c r="F6" s="215"/>
      <c r="G6" s="215"/>
      <c r="H6" s="215"/>
      <c r="I6" s="215"/>
      <c r="J6" s="218"/>
      <c r="K6" s="216"/>
      <c r="L6" s="216"/>
    </row>
    <row r="7" spans="1:19" s="219" customFormat="1" ht="18.75" customHeight="1">
      <c r="C7" s="220" t="s">
        <v>440</v>
      </c>
      <c r="D7" s="221"/>
      <c r="E7" s="221"/>
      <c r="F7" s="221"/>
      <c r="G7" s="221"/>
      <c r="H7" s="221"/>
      <c r="I7" s="221"/>
      <c r="J7" s="221"/>
      <c r="K7" s="221"/>
      <c r="L7" s="221"/>
      <c r="M7" s="196" t="s">
        <v>443</v>
      </c>
      <c r="N7" s="222"/>
      <c r="O7" s="222"/>
      <c r="P7" s="222"/>
    </row>
    <row r="8" spans="1:19" s="219" customFormat="1" ht="18.75" customHeight="1">
      <c r="C8" s="222" t="s">
        <v>441</v>
      </c>
      <c r="D8" s="222"/>
      <c r="E8" s="222"/>
      <c r="F8" s="222"/>
      <c r="G8" s="203" t="s">
        <v>442</v>
      </c>
      <c r="H8" s="221"/>
      <c r="I8" s="221"/>
      <c r="J8" s="218"/>
      <c r="K8" s="218"/>
      <c r="L8" s="218"/>
      <c r="M8" s="222" t="s">
        <v>307</v>
      </c>
      <c r="N8" s="196"/>
      <c r="O8" s="196"/>
      <c r="P8" s="196"/>
    </row>
    <row r="9" spans="1:19" s="219" customFormat="1" ht="18.75" customHeight="1">
      <c r="C9" s="223" t="s">
        <v>412</v>
      </c>
      <c r="D9" s="223" t="str">
        <f>IF(VLOOKUP(N4,Danhsach,4,0)="","……………………………………..………………..…………………….",VLOOKUP(N4,Danhsach,4,0))</f>
        <v>Đường  liên xã</v>
      </c>
      <c r="E9" s="222"/>
      <c r="F9" s="222"/>
      <c r="H9" s="223"/>
      <c r="I9" s="222"/>
      <c r="J9" s="222"/>
      <c r="K9" s="222"/>
      <c r="L9" s="222"/>
      <c r="M9" s="222"/>
      <c r="N9" s="222"/>
      <c r="O9" s="222"/>
      <c r="P9" s="222"/>
      <c r="Q9" s="224"/>
    </row>
    <row r="10" spans="1:19" s="219" customFormat="1" ht="18.75" customHeight="1">
      <c r="C10" s="225" t="s">
        <v>317</v>
      </c>
      <c r="D10" s="226"/>
      <c r="E10" s="226"/>
      <c r="F10" s="226"/>
      <c r="G10" s="221"/>
      <c r="H10" s="221"/>
      <c r="I10" s="221"/>
      <c r="J10" s="221"/>
      <c r="K10" s="221"/>
      <c r="L10" s="221"/>
      <c r="M10" s="223"/>
      <c r="N10" s="227"/>
      <c r="O10" s="228"/>
      <c r="P10" s="228"/>
    </row>
    <row r="11" spans="1:19" s="219" customFormat="1" ht="18.75" customHeight="1">
      <c r="C11" s="222" t="s">
        <v>413</v>
      </c>
      <c r="D11" s="226"/>
      <c r="E11" s="226"/>
      <c r="F11" s="226"/>
      <c r="G11" s="229" t="s">
        <v>65</v>
      </c>
      <c r="H11" s="221"/>
      <c r="I11" s="221"/>
      <c r="J11" s="230" t="s">
        <v>66</v>
      </c>
      <c r="K11" s="218"/>
      <c r="L11" s="218"/>
      <c r="M11" s="196"/>
      <c r="N11" s="196"/>
      <c r="O11" s="196"/>
      <c r="P11" s="196"/>
    </row>
    <row r="12" spans="1:19" ht="7.5" customHeight="1">
      <c r="B12" s="231"/>
      <c r="C12" s="232"/>
      <c r="D12" s="232"/>
      <c r="E12" s="232"/>
      <c r="F12" s="232"/>
      <c r="G12" s="233"/>
      <c r="H12" s="232"/>
      <c r="I12" s="232"/>
      <c r="J12" s="232"/>
      <c r="K12" s="234"/>
      <c r="L12" s="234"/>
      <c r="M12" s="231"/>
      <c r="N12" s="231"/>
      <c r="Q12" s="219"/>
      <c r="R12" s="219"/>
      <c r="S12" s="219"/>
    </row>
    <row r="13" spans="1:19" s="235" customFormat="1" ht="18.75" customHeight="1">
      <c r="B13" s="340" t="s">
        <v>36</v>
      </c>
      <c r="C13" s="341"/>
      <c r="D13" s="341"/>
      <c r="E13" s="341"/>
      <c r="F13" s="341"/>
      <c r="G13" s="342" t="s">
        <v>89</v>
      </c>
      <c r="H13" s="343" t="s">
        <v>402</v>
      </c>
      <c r="I13" s="343" t="s">
        <v>403</v>
      </c>
      <c r="J13" s="343" t="s">
        <v>67</v>
      </c>
      <c r="K13" s="341" t="s">
        <v>98</v>
      </c>
      <c r="L13" s="341"/>
      <c r="M13" s="236" t="s">
        <v>6</v>
      </c>
      <c r="N13" s="236"/>
      <c r="O13" s="237"/>
      <c r="P13" s="196"/>
      <c r="Q13" s="219"/>
      <c r="R13" s="219"/>
      <c r="S13" s="219"/>
    </row>
    <row r="14" spans="1:19" s="235" customFormat="1" ht="31.5">
      <c r="B14" s="341"/>
      <c r="C14" s="341"/>
      <c r="D14" s="341"/>
      <c r="E14" s="341"/>
      <c r="F14" s="341"/>
      <c r="G14" s="342"/>
      <c r="H14" s="343"/>
      <c r="I14" s="343"/>
      <c r="J14" s="343"/>
      <c r="K14" s="341"/>
      <c r="L14" s="341"/>
      <c r="M14" s="238" t="s">
        <v>68</v>
      </c>
      <c r="N14" s="238" t="s">
        <v>315</v>
      </c>
      <c r="O14" s="237"/>
      <c r="P14" s="196"/>
      <c r="Q14" s="219"/>
      <c r="R14" s="219"/>
      <c r="S14" s="219"/>
    </row>
    <row r="15" spans="1:19" ht="18.75">
      <c r="A15" s="246" t="str">
        <f>B15</f>
        <v xml:space="preserve">Thanh toán kinh phí XL </v>
      </c>
      <c r="B15" s="347" t="str">
        <f>VLOOKUP($N$4,Danhsach,7,0)</f>
        <v xml:space="preserve">Thanh toán kinh phí XL </v>
      </c>
      <c r="C15" s="348"/>
      <c r="D15" s="348"/>
      <c r="E15" s="348"/>
      <c r="F15" s="349"/>
      <c r="G15" s="239">
        <f>IF(VLOOKUP($N$4,Danhsach,6,0)="","",VLOOKUP($N$4,Danhsach,6,0))</f>
        <v>6922</v>
      </c>
      <c r="H15" s="240">
        <v>620</v>
      </c>
      <c r="I15" s="241">
        <f t="array" ref="I15">VLOOKUP($N$4,CHOOSE({1,2},'Bang ke'!$D$9:$D$13,'Bang ke'!$C$9:$C$13),2,0)</f>
        <v>123</v>
      </c>
      <c r="J15" s="242">
        <v>12</v>
      </c>
      <c r="K15" s="350">
        <f>SUM(M15:N15)</f>
        <v>100000000</v>
      </c>
      <c r="L15" s="351"/>
      <c r="M15" s="243"/>
      <c r="N15" s="244">
        <f>VLOOKUP($N$4,Danhsach,8,0)</f>
        <v>100000000</v>
      </c>
      <c r="O15" s="245"/>
      <c r="Q15" s="219"/>
      <c r="R15" s="219"/>
      <c r="S15" s="219"/>
    </row>
    <row r="16" spans="1:19" ht="18.75" hidden="1">
      <c r="A16" s="246" t="str">
        <f t="shared" ref="A16:A21" si="0">B16</f>
        <v/>
      </c>
      <c r="B16" s="359" t="str">
        <f>IF(VLOOKUP($N$4,Danhsach,10,0)="","",VLOOKUP($N$4,Danhsach,10,0))</f>
        <v/>
      </c>
      <c r="C16" s="360"/>
      <c r="D16" s="360"/>
      <c r="E16" s="360"/>
      <c r="F16" s="361"/>
      <c r="G16" s="247" t="str">
        <f>IF(VLOOKUP($N$4,Danhsach,9,0)="","",VLOOKUP($N$4,Danhsach,9,0))</f>
        <v/>
      </c>
      <c r="H16" s="248" t="str">
        <f>IF(G16="","",$H$15)</f>
        <v/>
      </c>
      <c r="I16" s="249" t="str">
        <f>IF(G16="","",$I$15)</f>
        <v/>
      </c>
      <c r="J16" s="250" t="str">
        <f>IF(G16="","",$J$15)</f>
        <v/>
      </c>
      <c r="K16" s="362" t="str">
        <f>IF(SUM(M16:N16)=0,"",SUM(M16:N16))</f>
        <v/>
      </c>
      <c r="L16" s="363"/>
      <c r="M16" s="251"/>
      <c r="N16" s="252" t="str">
        <f>IF(VLOOKUP($N$4,Danhsach,11,0)="","",VLOOKUP($N$4,Danhsach,11,0))</f>
        <v/>
      </c>
      <c r="O16" s="245"/>
      <c r="Q16" s="219"/>
      <c r="R16" s="219"/>
      <c r="S16" s="219"/>
    </row>
    <row r="17" spans="1:19" ht="18.75" hidden="1">
      <c r="A17" s="246" t="str">
        <f t="shared" si="0"/>
        <v/>
      </c>
      <c r="B17" s="359" t="str">
        <f>IF(VLOOKUP($N$4,Danhsach,13,0)="","",VLOOKUP($N$4,Danhsach,13,0))</f>
        <v/>
      </c>
      <c r="C17" s="360"/>
      <c r="D17" s="360"/>
      <c r="E17" s="360"/>
      <c r="F17" s="361"/>
      <c r="G17" s="247" t="str">
        <f>IF(VLOOKUP($N$4,Danhsach,12,0)="","",VLOOKUP($N$4,Danhsach,12,0))</f>
        <v/>
      </c>
      <c r="H17" s="248" t="str">
        <f>IF(G17="","",$H$15)</f>
        <v/>
      </c>
      <c r="I17" s="249" t="str">
        <f>IF(G17="","",$I$15)</f>
        <v/>
      </c>
      <c r="J17" s="250" t="str">
        <f>IF(G17="","",$J$15)</f>
        <v/>
      </c>
      <c r="K17" s="362" t="str">
        <f>IF(SUM(M17:N17)=0,"",SUM(M17:N17))</f>
        <v/>
      </c>
      <c r="L17" s="363"/>
      <c r="M17" s="251"/>
      <c r="N17" s="252" t="str">
        <f>IF(VLOOKUP($N$4,Danhsach,14,0)="","",VLOOKUP($N$4,Danhsach,14,0))</f>
        <v/>
      </c>
      <c r="O17" s="245" t="s">
        <v>466</v>
      </c>
      <c r="Q17" s="219"/>
      <c r="R17" s="219"/>
      <c r="S17" s="219"/>
    </row>
    <row r="18" spans="1:19" ht="18.75" hidden="1">
      <c r="A18" s="246" t="str">
        <f t="shared" si="0"/>
        <v/>
      </c>
      <c r="B18" s="359" t="str">
        <f>IF(VLOOKUP($N$4,Danhsach,16,0)="","",VLOOKUP($N$4,Danhsach,16,0))</f>
        <v/>
      </c>
      <c r="C18" s="360"/>
      <c r="D18" s="360"/>
      <c r="E18" s="360"/>
      <c r="F18" s="361"/>
      <c r="G18" s="247" t="str">
        <f>IF(VLOOKUP($N$4,Danhsach,15,0)="","",VLOOKUP($N$4,Danhsach,15,0))</f>
        <v/>
      </c>
      <c r="H18" s="248" t="str">
        <f>IF(G18="","",$H$15)</f>
        <v/>
      </c>
      <c r="I18" s="249" t="str">
        <f>IF(G18="","",$I$15)</f>
        <v/>
      </c>
      <c r="J18" s="250" t="str">
        <f>IF(G18="","",$J$15)</f>
        <v/>
      </c>
      <c r="K18" s="362" t="str">
        <f t="shared" ref="K18:K19" si="1">IF(SUM(M18:N18)=0,"",SUM(M18:N18))</f>
        <v/>
      </c>
      <c r="L18" s="363"/>
      <c r="M18" s="251"/>
      <c r="N18" s="252" t="str">
        <f>IF(VLOOKUP($N$4,Danhsach,17,0)="","",VLOOKUP($N$4,Danhsach,17,0))</f>
        <v/>
      </c>
      <c r="O18" s="245"/>
      <c r="Q18" s="219"/>
      <c r="R18" s="219"/>
      <c r="S18" s="219"/>
    </row>
    <row r="19" spans="1:19" ht="18.75" hidden="1">
      <c r="A19" s="246" t="str">
        <f t="shared" si="0"/>
        <v/>
      </c>
      <c r="B19" s="359" t="str">
        <f>IF(VLOOKUP($N$4,Danhsach,19,0)="","",VLOOKUP($N$4,Danhsach,19,0))</f>
        <v/>
      </c>
      <c r="C19" s="360"/>
      <c r="D19" s="360"/>
      <c r="E19" s="360"/>
      <c r="F19" s="361"/>
      <c r="G19" s="247" t="str">
        <f>IF(VLOOKUP($N$4,Danhsach,18,0)="","",VLOOKUP($N$4,Danhsach,18,0))</f>
        <v/>
      </c>
      <c r="H19" s="248" t="str">
        <f>IF(G19="","",$H$15)</f>
        <v/>
      </c>
      <c r="I19" s="249" t="str">
        <f>IF(G19="","",$I$15)</f>
        <v/>
      </c>
      <c r="J19" s="250" t="str">
        <f>IF(G19="","",$J$15)</f>
        <v/>
      </c>
      <c r="K19" s="362" t="str">
        <f t="shared" si="1"/>
        <v/>
      </c>
      <c r="L19" s="363"/>
      <c r="M19" s="251"/>
      <c r="N19" s="252" t="str">
        <f>IF(VLOOKUP($N$4,Danhsach,20,0)="","",VLOOKUP($N$4,Danhsach,20,0))</f>
        <v/>
      </c>
      <c r="O19" s="245"/>
      <c r="Q19" s="219"/>
      <c r="R19" s="219"/>
      <c r="S19" s="219"/>
    </row>
    <row r="20" spans="1:19" ht="18.75" hidden="1">
      <c r="A20" s="246" t="str">
        <f t="shared" si="0"/>
        <v/>
      </c>
      <c r="B20" s="359" t="str">
        <f>IF(VLOOKUP($N$4,Danhsach,22,0)="","",VLOOKUP($N$4,Danhsach,22,0))</f>
        <v/>
      </c>
      <c r="C20" s="360"/>
      <c r="D20" s="360"/>
      <c r="E20" s="360"/>
      <c r="F20" s="361"/>
      <c r="G20" s="247" t="str">
        <f>IF(VLOOKUP($N$4,Danhsach,21,0)="","",VLOOKUP($N$4,Danhsach,21,0))</f>
        <v/>
      </c>
      <c r="H20" s="248" t="str">
        <f t="shared" ref="H20" si="2">IF(G20="","",$H$15)</f>
        <v/>
      </c>
      <c r="I20" s="249" t="str">
        <f t="shared" ref="I20" si="3">IF(G20="","",$I$15)</f>
        <v/>
      </c>
      <c r="J20" s="250" t="str">
        <f t="shared" ref="J20" si="4">IF(G20="","",$J$15)</f>
        <v/>
      </c>
      <c r="K20" s="362" t="str">
        <f t="shared" ref="K20" si="5">IF(SUM(M20:N20)=0,"",SUM(M20:N20))</f>
        <v/>
      </c>
      <c r="L20" s="363"/>
      <c r="M20" s="251"/>
      <c r="N20" s="252" t="str">
        <f>IF(VLOOKUP($N$4,Danhsach,23,0)="","",VLOOKUP($N$4,Danhsach,23,0))</f>
        <v/>
      </c>
      <c r="O20" s="245"/>
      <c r="Q20" s="219"/>
      <c r="R20" s="219"/>
      <c r="S20" s="219"/>
    </row>
    <row r="21" spans="1:19" ht="18.75" hidden="1">
      <c r="A21" s="246" t="str">
        <f t="shared" si="0"/>
        <v/>
      </c>
      <c r="B21" s="359" t="str">
        <f>IF(VLOOKUP($N$4,Danhsach,25,0)="","",VLOOKUP($N$4,Danhsach,25,0))</f>
        <v/>
      </c>
      <c r="C21" s="360"/>
      <c r="D21" s="360"/>
      <c r="E21" s="360"/>
      <c r="F21" s="361"/>
      <c r="G21" s="247" t="str">
        <f>IF(VLOOKUP($N$4,Danhsach,24,0)="","",VLOOKUP($N$4,Danhsach,24,0))</f>
        <v/>
      </c>
      <c r="H21" s="248" t="str">
        <f>IF(G21="","",$H$15)</f>
        <v/>
      </c>
      <c r="I21" s="249" t="str">
        <f>IF(G21="","",$I$15)</f>
        <v/>
      </c>
      <c r="J21" s="250" t="str">
        <f>IF(G21="","",$J$15)</f>
        <v/>
      </c>
      <c r="K21" s="362" t="str">
        <f>IF(SUM(M21:N21)=0,"",SUM(M21:N21))</f>
        <v/>
      </c>
      <c r="L21" s="363"/>
      <c r="M21" s="251"/>
      <c r="N21" s="252" t="str">
        <f>IF(VLOOKUP($N$4,Danhsach,26,0)="","",VLOOKUP($N$4,Danhsach,26,0))</f>
        <v/>
      </c>
      <c r="O21" s="245"/>
      <c r="Q21" s="219"/>
      <c r="R21" s="219"/>
      <c r="S21" s="219"/>
    </row>
    <row r="22" spans="1:19" ht="22.5" customHeight="1">
      <c r="A22" s="302" t="str">
        <f>+B22</f>
        <v>Tổng cộng</v>
      </c>
      <c r="B22" s="353" t="s">
        <v>69</v>
      </c>
      <c r="C22" s="353"/>
      <c r="D22" s="353"/>
      <c r="E22" s="353"/>
      <c r="F22" s="353"/>
      <c r="G22" s="253"/>
      <c r="H22" s="253"/>
      <c r="I22" s="253"/>
      <c r="J22" s="253"/>
      <c r="K22" s="345">
        <f>SUM(K15:K19)</f>
        <v>100000000</v>
      </c>
      <c r="L22" s="346"/>
      <c r="M22" s="254"/>
      <c r="N22" s="255">
        <f>SUM(N15:N19)</f>
        <v>100000000</v>
      </c>
      <c r="O22" s="256"/>
      <c r="Q22" s="257"/>
      <c r="R22" s="219"/>
      <c r="S22" s="219"/>
    </row>
    <row r="23" spans="1:19" ht="6" customHeight="1">
      <c r="B23" s="258"/>
      <c r="C23" s="258"/>
      <c r="D23" s="258"/>
      <c r="E23" s="258"/>
      <c r="F23" s="258"/>
      <c r="G23" s="259"/>
      <c r="H23" s="259"/>
      <c r="I23" s="259"/>
      <c r="J23" s="259"/>
      <c r="K23" s="260"/>
      <c r="L23" s="261"/>
      <c r="M23" s="262"/>
      <c r="N23" s="261"/>
      <c r="O23" s="263"/>
      <c r="P23" s="264"/>
      <c r="Q23" s="257"/>
      <c r="R23" s="219"/>
      <c r="S23" s="219"/>
    </row>
    <row r="24" spans="1:19" s="214" customFormat="1" ht="18.75" customHeight="1">
      <c r="B24" s="354" t="str">
        <f>"Tổng số tiền ghi bằng chữ: "&amp;dso(N22)&amp;" đồng."</f>
        <v>Tổng số tiền ghi bằng chữ: Một trăm triệu đồng.</v>
      </c>
      <c r="C24" s="354"/>
      <c r="D24" s="354"/>
      <c r="E24" s="354"/>
      <c r="F24" s="354"/>
      <c r="G24" s="354"/>
      <c r="H24" s="354"/>
      <c r="I24" s="354"/>
      <c r="J24" s="354"/>
      <c r="K24" s="354"/>
      <c r="L24" s="354"/>
      <c r="M24" s="354"/>
      <c r="N24" s="354"/>
      <c r="O24" s="265"/>
      <c r="P24" s="266"/>
    </row>
    <row r="25" spans="1:19" ht="17.25" customHeight="1">
      <c r="C25" s="267"/>
      <c r="D25" s="267"/>
      <c r="E25" s="267"/>
      <c r="F25" s="268"/>
      <c r="G25" s="268"/>
      <c r="H25" s="268"/>
      <c r="I25" s="268"/>
      <c r="J25" s="268"/>
      <c r="K25" s="268"/>
      <c r="L25" s="269"/>
      <c r="M25" s="270" t="s">
        <v>70</v>
      </c>
      <c r="N25" s="271"/>
      <c r="O25" s="272"/>
      <c r="P25" s="197"/>
    </row>
    <row r="26" spans="1:19" ht="18.75" customHeight="1">
      <c r="C26" s="273" t="s">
        <v>71</v>
      </c>
      <c r="D26" s="274"/>
      <c r="E26" s="274"/>
      <c r="F26" s="274"/>
      <c r="G26" s="275"/>
      <c r="H26" s="275"/>
      <c r="I26" s="275"/>
      <c r="J26" s="275"/>
      <c r="K26" s="275"/>
      <c r="L26" s="275"/>
      <c r="M26" s="276" t="s">
        <v>72</v>
      </c>
      <c r="N26" s="277"/>
      <c r="O26" s="278"/>
      <c r="P26" s="278"/>
      <c r="Q26" s="219"/>
      <c r="R26" s="219"/>
    </row>
    <row r="27" spans="1:19" ht="18.75" customHeight="1">
      <c r="C27" s="279" t="s">
        <v>73</v>
      </c>
      <c r="D27" s="280"/>
      <c r="E27" s="280"/>
      <c r="F27" s="280"/>
      <c r="G27" s="275"/>
      <c r="H27" s="275"/>
      <c r="I27" s="275"/>
      <c r="J27" s="275"/>
      <c r="K27" s="275"/>
      <c r="L27" s="275"/>
      <c r="M27" s="281" t="s">
        <v>404</v>
      </c>
      <c r="N27" s="277"/>
      <c r="O27" s="282"/>
    </row>
    <row r="28" spans="1:19" ht="19.5" customHeight="1">
      <c r="C28" s="283" t="s">
        <v>414</v>
      </c>
      <c r="D28" s="284"/>
      <c r="E28" s="284"/>
      <c r="F28" s="284"/>
      <c r="G28" s="275"/>
      <c r="H28" s="275"/>
      <c r="I28" s="275"/>
      <c r="J28" s="275"/>
      <c r="K28" s="275"/>
      <c r="L28" s="275"/>
      <c r="M28" s="281" t="s">
        <v>405</v>
      </c>
      <c r="N28" s="277"/>
      <c r="O28" s="282"/>
      <c r="P28" s="282"/>
    </row>
    <row r="29" spans="1:19" ht="19.5" customHeight="1">
      <c r="C29" s="285" t="s">
        <v>74</v>
      </c>
      <c r="D29" s="200"/>
      <c r="E29" s="200"/>
      <c r="F29" s="200"/>
      <c r="G29" s="200"/>
      <c r="H29" s="200"/>
      <c r="I29" s="200"/>
      <c r="J29" s="200"/>
      <c r="K29" s="286"/>
      <c r="L29" s="287"/>
      <c r="M29" s="281" t="s">
        <v>404</v>
      </c>
      <c r="N29" s="277"/>
      <c r="O29" s="282"/>
      <c r="P29" s="282"/>
      <c r="Q29" s="219"/>
    </row>
    <row r="30" spans="1:19" ht="19.5" customHeight="1">
      <c r="C30" s="285" t="s">
        <v>75</v>
      </c>
      <c r="D30" s="200"/>
      <c r="E30" s="200"/>
      <c r="F30" s="200"/>
      <c r="G30" s="200"/>
      <c r="H30" s="200"/>
      <c r="I30" s="200"/>
      <c r="J30" s="200"/>
      <c r="K30" s="286"/>
      <c r="L30" s="287"/>
      <c r="M30" s="281" t="s">
        <v>405</v>
      </c>
      <c r="N30" s="277"/>
      <c r="O30" s="282"/>
      <c r="P30" s="282"/>
    </row>
    <row r="31" spans="1:19" ht="19.5" customHeight="1">
      <c r="C31" s="285" t="s">
        <v>76</v>
      </c>
      <c r="D31" s="200"/>
      <c r="E31" s="200"/>
      <c r="F31" s="200"/>
      <c r="G31" s="200"/>
      <c r="H31" s="200"/>
      <c r="I31" s="200"/>
      <c r="J31" s="200"/>
      <c r="K31" s="286"/>
      <c r="L31" s="287"/>
      <c r="M31" s="281" t="s">
        <v>404</v>
      </c>
      <c r="N31" s="277"/>
      <c r="O31" s="282"/>
      <c r="P31" s="282"/>
    </row>
    <row r="32" spans="1:19" ht="19.5" customHeight="1">
      <c r="C32" s="285" t="s">
        <v>77</v>
      </c>
      <c r="D32" s="200"/>
      <c r="E32" s="200"/>
      <c r="F32" s="200"/>
      <c r="G32" s="200"/>
      <c r="H32" s="200"/>
      <c r="I32" s="200"/>
      <c r="J32" s="200"/>
      <c r="K32" s="286"/>
      <c r="L32" s="287"/>
      <c r="M32" s="281" t="s">
        <v>405</v>
      </c>
      <c r="N32" s="277"/>
      <c r="O32" s="282"/>
      <c r="P32" s="282"/>
    </row>
    <row r="33" spans="3:16" ht="19.5" customHeight="1">
      <c r="C33" s="200" t="s">
        <v>78</v>
      </c>
      <c r="D33" s="200"/>
      <c r="E33" s="200"/>
      <c r="F33" s="200"/>
      <c r="G33" s="200"/>
      <c r="H33" s="200"/>
      <c r="I33" s="200"/>
      <c r="J33" s="200"/>
      <c r="K33" s="286"/>
      <c r="L33" s="287"/>
      <c r="M33" s="281" t="s">
        <v>79</v>
      </c>
      <c r="N33" s="277" t="s">
        <v>406</v>
      </c>
      <c r="O33" s="282"/>
      <c r="P33" s="282"/>
    </row>
    <row r="34" spans="3:16" ht="19.5" customHeight="1">
      <c r="C34" s="288" t="s">
        <v>80</v>
      </c>
      <c r="D34" s="288"/>
      <c r="E34" s="288"/>
      <c r="F34" s="288"/>
      <c r="G34" s="288"/>
      <c r="H34" s="288"/>
      <c r="I34" s="288"/>
      <c r="J34" s="288"/>
      <c r="K34" s="289"/>
      <c r="L34" s="289"/>
      <c r="M34" s="281" t="s">
        <v>81</v>
      </c>
      <c r="N34" s="277"/>
      <c r="O34" s="282"/>
      <c r="P34" s="282"/>
    </row>
    <row r="35" spans="3:16" ht="19.5" customHeight="1">
      <c r="C35" s="223" t="s">
        <v>408</v>
      </c>
      <c r="D35" s="223"/>
      <c r="E35" s="223"/>
      <c r="F35" s="222"/>
      <c r="G35" s="222"/>
      <c r="H35" s="222"/>
      <c r="I35" s="222"/>
      <c r="J35" s="222"/>
      <c r="K35" s="290"/>
      <c r="L35" s="290"/>
      <c r="M35" s="276" t="s">
        <v>82</v>
      </c>
      <c r="N35" s="277"/>
      <c r="O35" s="282"/>
      <c r="P35" s="282"/>
    </row>
    <row r="36" spans="3:16" ht="19.5" customHeight="1">
      <c r="C36" s="223"/>
      <c r="D36" s="222"/>
      <c r="E36" s="222"/>
      <c r="F36" s="222"/>
      <c r="G36" s="222"/>
      <c r="H36" s="222"/>
      <c r="I36" s="222"/>
      <c r="J36" s="222"/>
      <c r="K36" s="290"/>
      <c r="L36" s="290"/>
      <c r="M36" s="281" t="s">
        <v>404</v>
      </c>
      <c r="N36" s="277"/>
      <c r="O36" s="282"/>
      <c r="P36" s="282"/>
    </row>
    <row r="37" spans="3:16" ht="19.5" customHeight="1">
      <c r="C37" s="223"/>
      <c r="D37" s="222"/>
      <c r="E37" s="222"/>
      <c r="F37" s="222"/>
      <c r="G37" s="223"/>
      <c r="H37" s="222"/>
      <c r="I37" s="222"/>
      <c r="J37" s="222"/>
      <c r="K37" s="290"/>
      <c r="L37" s="290"/>
      <c r="M37" s="281" t="s">
        <v>405</v>
      </c>
      <c r="N37" s="277"/>
      <c r="O37" s="282"/>
      <c r="P37" s="282"/>
    </row>
    <row r="38" spans="3:16" ht="19.5" customHeight="1">
      <c r="C38" s="223"/>
      <c r="D38" s="222"/>
      <c r="E38" s="222"/>
      <c r="F38" s="222"/>
      <c r="G38" s="223"/>
      <c r="H38" s="222"/>
      <c r="I38" s="222"/>
      <c r="J38" s="222"/>
      <c r="K38" s="290"/>
      <c r="L38" s="222"/>
      <c r="M38" s="281" t="s">
        <v>404</v>
      </c>
      <c r="N38" s="277"/>
      <c r="O38" s="282"/>
      <c r="P38" s="282"/>
    </row>
    <row r="39" spans="3:16" ht="19.5" customHeight="1">
      <c r="C39" s="291" t="s">
        <v>316</v>
      </c>
      <c r="D39" s="222"/>
      <c r="E39" s="222"/>
      <c r="F39" s="222"/>
      <c r="G39" s="203"/>
      <c r="H39" s="222"/>
      <c r="I39" s="222"/>
      <c r="J39" s="222"/>
      <c r="K39" s="290"/>
      <c r="L39" s="222"/>
      <c r="M39" s="281" t="s">
        <v>405</v>
      </c>
      <c r="N39" s="277"/>
      <c r="O39" s="282"/>
      <c r="P39" s="282"/>
    </row>
    <row r="40" spans="3:16" ht="19.5" customHeight="1">
      <c r="C40" s="292" t="s">
        <v>409</v>
      </c>
      <c r="K40" s="282"/>
      <c r="M40" s="281" t="s">
        <v>404</v>
      </c>
      <c r="N40" s="277"/>
      <c r="O40" s="282"/>
      <c r="P40" s="282"/>
    </row>
    <row r="41" spans="3:16" ht="19.5" customHeight="1">
      <c r="C41" s="223"/>
      <c r="D41" s="222"/>
      <c r="E41" s="222"/>
      <c r="F41" s="293" t="s">
        <v>308</v>
      </c>
      <c r="G41" s="352"/>
      <c r="H41" s="352"/>
      <c r="I41" s="223"/>
      <c r="J41" s="222"/>
      <c r="K41" s="290"/>
      <c r="L41" s="290"/>
      <c r="M41" s="281" t="s">
        <v>405</v>
      </c>
      <c r="N41" s="277"/>
      <c r="O41" s="282"/>
      <c r="P41" s="282"/>
    </row>
    <row r="42" spans="3:16" ht="4.5" customHeight="1">
      <c r="C42" s="223"/>
      <c r="D42" s="222"/>
      <c r="E42" s="222"/>
      <c r="F42" s="293"/>
      <c r="G42" s="294"/>
      <c r="H42" s="294"/>
      <c r="I42" s="223"/>
      <c r="J42" s="222"/>
      <c r="K42" s="290"/>
      <c r="L42" s="290"/>
      <c r="M42" s="281"/>
      <c r="N42" s="277"/>
      <c r="O42" s="282"/>
      <c r="P42" s="282"/>
    </row>
    <row r="43" spans="3:16" ht="18" customHeight="1">
      <c r="C43" s="344" t="str">
        <f>"Số tiền thanh toán cho đơn vị hưởng (ghi bằng chữ): ("&amp;dso(N22)&amp;" đồng)"</f>
        <v>Số tiền thanh toán cho đơn vị hưởng (ghi bằng chữ): (Một trăm triệu đồng)</v>
      </c>
      <c r="D43" s="344"/>
      <c r="E43" s="344"/>
      <c r="F43" s="344"/>
      <c r="G43" s="344"/>
      <c r="H43" s="344"/>
      <c r="I43" s="344"/>
      <c r="J43" s="344"/>
      <c r="K43" s="344"/>
      <c r="L43" s="344"/>
      <c r="M43" s="295" t="s">
        <v>407</v>
      </c>
      <c r="N43" s="296"/>
      <c r="O43" s="282"/>
      <c r="P43" s="282"/>
    </row>
    <row r="44" spans="3:16" s="298" customFormat="1" ht="15.75" customHeight="1">
      <c r="C44" s="344"/>
      <c r="D44" s="344"/>
      <c r="E44" s="344"/>
      <c r="F44" s="344"/>
      <c r="G44" s="344"/>
      <c r="H44" s="344"/>
      <c r="I44" s="344"/>
      <c r="J44" s="344"/>
      <c r="K44" s="344"/>
      <c r="L44" s="344"/>
      <c r="M44" s="292"/>
      <c r="N44" s="292"/>
      <c r="O44" s="297"/>
      <c r="P44" s="297"/>
    </row>
    <row r="45" spans="3:16" ht="15" customHeight="1">
      <c r="C45" s="299"/>
      <c r="D45" s="299"/>
      <c r="E45" s="299"/>
      <c r="F45" s="299"/>
      <c r="G45" s="299"/>
      <c r="H45" s="299"/>
      <c r="I45" s="299"/>
      <c r="J45" s="299"/>
      <c r="K45" s="299"/>
      <c r="L45" s="299"/>
      <c r="M45" s="299"/>
      <c r="N45" s="299"/>
      <c r="O45" s="299"/>
      <c r="P45" s="299"/>
    </row>
    <row r="46" spans="3:16" s="219" customFormat="1" ht="18" customHeight="1">
      <c r="C46" s="323" t="s">
        <v>83</v>
      </c>
      <c r="D46" s="323"/>
      <c r="E46" s="323"/>
      <c r="F46" s="323"/>
      <c r="G46" s="323"/>
      <c r="H46" s="323"/>
      <c r="I46" s="339" t="s">
        <v>39</v>
      </c>
      <c r="J46" s="339"/>
      <c r="K46" s="339"/>
      <c r="L46" s="339"/>
      <c r="M46" s="339"/>
      <c r="N46" s="339"/>
      <c r="O46" s="300"/>
      <c r="P46" s="300"/>
    </row>
    <row r="47" spans="3:16" ht="18" customHeight="1">
      <c r="C47" s="338" t="s">
        <v>444</v>
      </c>
      <c r="D47" s="338"/>
      <c r="E47" s="338"/>
      <c r="F47" s="338"/>
      <c r="G47" s="338"/>
      <c r="H47" s="338"/>
      <c r="I47" s="338" t="s">
        <v>444</v>
      </c>
      <c r="J47" s="338"/>
      <c r="K47" s="338"/>
      <c r="L47" s="338"/>
      <c r="M47" s="338"/>
      <c r="N47" s="338"/>
      <c r="O47" s="228"/>
      <c r="P47" s="228"/>
    </row>
    <row r="48" spans="3:16" s="219" customFormat="1" ht="18" customHeight="1">
      <c r="C48" s="323" t="s">
        <v>84</v>
      </c>
      <c r="D48" s="323"/>
      <c r="E48" s="301"/>
      <c r="F48" s="323" t="s">
        <v>85</v>
      </c>
      <c r="G48" s="323"/>
      <c r="H48" s="323"/>
      <c r="I48" s="324" t="s">
        <v>40</v>
      </c>
      <c r="J48" s="324"/>
      <c r="K48" s="324"/>
      <c r="L48" s="324" t="s">
        <v>41</v>
      </c>
      <c r="M48" s="324"/>
      <c r="N48" s="324"/>
      <c r="O48" s="300"/>
      <c r="P48" s="300"/>
    </row>
    <row r="49" spans="2:14" ht="18" customHeight="1">
      <c r="C49" s="222"/>
      <c r="D49" s="222"/>
      <c r="E49" s="222"/>
      <c r="F49" s="222"/>
      <c r="G49" s="198"/>
      <c r="J49" s="302"/>
    </row>
    <row r="50" spans="2:14" ht="18" customHeight="1">
      <c r="C50" s="222"/>
      <c r="D50" s="222"/>
      <c r="E50" s="222"/>
      <c r="F50" s="222"/>
      <c r="G50" s="198"/>
      <c r="J50" s="302"/>
    </row>
    <row r="51" spans="2:14" ht="18" customHeight="1">
      <c r="C51" s="222"/>
      <c r="D51" s="222"/>
      <c r="E51" s="222"/>
      <c r="F51" s="222"/>
      <c r="G51" s="198"/>
      <c r="J51" s="302"/>
    </row>
    <row r="52" spans="2:14" s="219" customFormat="1" ht="18" customHeight="1">
      <c r="C52" s="303"/>
      <c r="D52" s="303"/>
      <c r="E52" s="303"/>
      <c r="F52" s="303"/>
      <c r="G52" s="304"/>
      <c r="H52" s="304"/>
      <c r="I52" s="328" t="s">
        <v>312</v>
      </c>
      <c r="J52" s="328"/>
      <c r="K52" s="328"/>
      <c r="L52" s="328" t="s">
        <v>313</v>
      </c>
      <c r="M52" s="328"/>
      <c r="N52" s="328"/>
    </row>
    <row r="53" spans="2:14" s="219" customFormat="1" ht="18" customHeight="1">
      <c r="B53" s="329" t="s">
        <v>86</v>
      </c>
      <c r="C53" s="329"/>
      <c r="D53" s="330"/>
      <c r="E53" s="329" t="s">
        <v>468</v>
      </c>
      <c r="F53" s="329"/>
      <c r="G53" s="329"/>
      <c r="H53" s="329"/>
      <c r="I53" s="329"/>
      <c r="J53" s="330"/>
      <c r="K53" s="335" t="s">
        <v>469</v>
      </c>
      <c r="L53" s="336"/>
      <c r="M53" s="337"/>
      <c r="N53" s="337"/>
    </row>
    <row r="54" spans="2:14" ht="18" customHeight="1">
      <c r="B54" s="333" t="s">
        <v>314</v>
      </c>
      <c r="C54" s="333"/>
      <c r="D54" s="334"/>
      <c r="E54" s="331" t="s">
        <v>87</v>
      </c>
      <c r="F54" s="331"/>
      <c r="G54" s="331"/>
      <c r="H54" s="331"/>
      <c r="I54" s="331"/>
      <c r="J54" s="332"/>
      <c r="K54" s="325" t="s">
        <v>88</v>
      </c>
      <c r="L54" s="326"/>
      <c r="M54" s="327"/>
      <c r="N54" s="327"/>
    </row>
    <row r="55" spans="2:14" ht="24" customHeight="1">
      <c r="B55" s="282"/>
      <c r="C55" s="290"/>
      <c r="D55" s="305"/>
      <c r="E55" s="290"/>
      <c r="F55" s="290"/>
      <c r="G55" s="306"/>
      <c r="H55" s="306"/>
      <c r="I55" s="306"/>
      <c r="J55" s="307"/>
      <c r="K55" s="308"/>
      <c r="L55" s="308"/>
      <c r="M55" s="308"/>
      <c r="N55" s="308"/>
    </row>
    <row r="56" spans="2:14" ht="33" customHeight="1">
      <c r="B56" s="282"/>
      <c r="C56" s="290"/>
      <c r="D56" s="305"/>
      <c r="E56" s="290"/>
      <c r="F56" s="290"/>
      <c r="G56" s="306"/>
      <c r="H56" s="306"/>
      <c r="I56" s="306"/>
      <c r="J56" s="307"/>
      <c r="K56" s="308"/>
      <c r="L56" s="308"/>
      <c r="M56" s="308"/>
      <c r="N56" s="308"/>
    </row>
  </sheetData>
  <sheetProtection sheet="1" objects="1" scenarios="1" formatCells="0" formatColumns="0" formatRows="0"/>
  <mergeCells count="44">
    <mergeCell ref="M1:N2"/>
    <mergeCell ref="B20:F20"/>
    <mergeCell ref="K20:L20"/>
    <mergeCell ref="B21:F21"/>
    <mergeCell ref="K21:L21"/>
    <mergeCell ref="B16:F16"/>
    <mergeCell ref="K16:L16"/>
    <mergeCell ref="B17:F17"/>
    <mergeCell ref="K17:L17"/>
    <mergeCell ref="B18:F18"/>
    <mergeCell ref="K18:L18"/>
    <mergeCell ref="K13:L14"/>
    <mergeCell ref="G2:K2"/>
    <mergeCell ref="C1:D2"/>
    <mergeCell ref="B19:F19"/>
    <mergeCell ref="K19:L19"/>
    <mergeCell ref="C46:H46"/>
    <mergeCell ref="C47:H47"/>
    <mergeCell ref="I46:N46"/>
    <mergeCell ref="I47:N47"/>
    <mergeCell ref="B13:F14"/>
    <mergeCell ref="G13:G14"/>
    <mergeCell ref="H13:H14"/>
    <mergeCell ref="I13:I14"/>
    <mergeCell ref="J13:J14"/>
    <mergeCell ref="C43:L44"/>
    <mergeCell ref="K22:L22"/>
    <mergeCell ref="B15:F15"/>
    <mergeCell ref="K15:L15"/>
    <mergeCell ref="G41:H41"/>
    <mergeCell ref="B22:F22"/>
    <mergeCell ref="B24:N24"/>
    <mergeCell ref="C48:D48"/>
    <mergeCell ref="F48:H48"/>
    <mergeCell ref="L48:N48"/>
    <mergeCell ref="I48:K48"/>
    <mergeCell ref="K54:N54"/>
    <mergeCell ref="L52:N52"/>
    <mergeCell ref="E53:J53"/>
    <mergeCell ref="E54:J54"/>
    <mergeCell ref="B53:D53"/>
    <mergeCell ref="B54:D54"/>
    <mergeCell ref="K53:N53"/>
    <mergeCell ref="I52:K52"/>
  </mergeCells>
  <printOptions horizontalCentered="1"/>
  <pageMargins left="0.23622047244094491" right="0.19685039370078741" top="0.31496062992125984" bottom="0.27559055118110237" header="0.19685039370078741" footer="0.23622047244094491"/>
  <pageSetup paperSize="9" scale="80" orientation="portrait" verticalDpi="300"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tabColor rgb="FFC00000"/>
  </sheetPr>
  <dimension ref="A1:L339"/>
  <sheetViews>
    <sheetView workbookViewId="0">
      <pane ySplit="2" topLeftCell="A3" activePane="bottomLeft" state="frozen"/>
      <selection pane="bottomLeft" activeCell="H4" sqref="H4"/>
    </sheetView>
  </sheetViews>
  <sheetFormatPr defaultRowHeight="12.75"/>
  <cols>
    <col min="4" max="4" width="65.28515625" customWidth="1"/>
    <col min="5" max="5" width="3.28515625" customWidth="1"/>
    <col min="6" max="6" width="10.5703125" customWidth="1"/>
    <col min="7" max="7" width="12.5703125" customWidth="1"/>
    <col min="8" max="8" width="13.7109375" customWidth="1"/>
    <col min="9" max="9" width="14.85546875" customWidth="1"/>
    <col min="10" max="11" width="12.42578125" customWidth="1"/>
  </cols>
  <sheetData>
    <row r="1" spans="1:12" ht="14.25">
      <c r="A1" s="371" t="s">
        <v>99</v>
      </c>
      <c r="B1" s="371"/>
      <c r="C1" s="371"/>
      <c r="D1" s="371"/>
      <c r="E1" s="371"/>
      <c r="F1" s="371" t="s">
        <v>400</v>
      </c>
      <c r="G1" s="371"/>
      <c r="H1" s="371"/>
    </row>
    <row r="2" spans="1:12" ht="31.5">
      <c r="A2" s="36"/>
      <c r="B2" s="37" t="s">
        <v>100</v>
      </c>
      <c r="C2" s="37" t="s">
        <v>101</v>
      </c>
      <c r="D2" s="38" t="s">
        <v>102</v>
      </c>
      <c r="F2" s="35" t="s">
        <v>0</v>
      </c>
      <c r="G2" s="35" t="s">
        <v>4</v>
      </c>
      <c r="H2" s="35" t="s">
        <v>2</v>
      </c>
      <c r="L2" s="35" t="s">
        <v>89</v>
      </c>
    </row>
    <row r="3" spans="1:12">
      <c r="A3" s="372" t="s">
        <v>103</v>
      </c>
      <c r="B3" s="373"/>
      <c r="C3" s="373"/>
      <c r="D3" s="374"/>
      <c r="F3" s="58"/>
      <c r="G3" s="58"/>
      <c r="H3" s="58"/>
      <c r="L3" s="33"/>
    </row>
    <row r="4" spans="1:12" ht="24">
      <c r="A4" s="39" t="s">
        <v>104</v>
      </c>
      <c r="B4" s="37"/>
      <c r="C4" s="37"/>
      <c r="D4" s="40" t="s">
        <v>105</v>
      </c>
      <c r="F4" s="59">
        <v>1</v>
      </c>
      <c r="G4" s="59">
        <v>123</v>
      </c>
      <c r="H4" s="60" t="s">
        <v>446</v>
      </c>
      <c r="L4" s="34">
        <v>6106</v>
      </c>
    </row>
    <row r="5" spans="1:12" ht="15.75">
      <c r="A5" s="39"/>
      <c r="B5" s="37"/>
      <c r="C5" s="37"/>
      <c r="D5" s="40"/>
      <c r="F5" s="59">
        <v>2</v>
      </c>
      <c r="G5" s="59">
        <v>124</v>
      </c>
      <c r="H5" s="60" t="s">
        <v>447</v>
      </c>
      <c r="L5" s="34">
        <v>6125</v>
      </c>
    </row>
    <row r="6" spans="1:12" ht="15.75">
      <c r="A6" s="375" t="s">
        <v>106</v>
      </c>
      <c r="B6" s="375"/>
      <c r="C6" s="39"/>
      <c r="D6" s="39" t="s">
        <v>107</v>
      </c>
      <c r="F6" s="59">
        <v>3</v>
      </c>
      <c r="G6" s="59">
        <v>125</v>
      </c>
      <c r="H6" s="60" t="s">
        <v>448</v>
      </c>
      <c r="L6" s="34">
        <v>6149</v>
      </c>
    </row>
    <row r="7" spans="1:12" ht="15.75">
      <c r="A7" s="39"/>
      <c r="B7" s="37"/>
      <c r="C7" s="37"/>
      <c r="D7" s="39"/>
      <c r="F7" s="59">
        <v>4</v>
      </c>
      <c r="G7" s="59">
        <v>126</v>
      </c>
      <c r="H7" s="60" t="s">
        <v>449</v>
      </c>
      <c r="L7" s="34">
        <v>6552</v>
      </c>
    </row>
    <row r="8" spans="1:12" ht="15.75">
      <c r="A8" s="39" t="s">
        <v>9</v>
      </c>
      <c r="B8" s="37">
        <v>1000</v>
      </c>
      <c r="C8" s="37"/>
      <c r="D8" s="39" t="s">
        <v>108</v>
      </c>
      <c r="F8" s="59">
        <v>5</v>
      </c>
      <c r="G8" s="59">
        <v>127</v>
      </c>
      <c r="H8" s="60" t="s">
        <v>450</v>
      </c>
      <c r="L8" s="34">
        <v>6617</v>
      </c>
    </row>
    <row r="9" spans="1:12" ht="15.75">
      <c r="A9" s="41" t="s">
        <v>37</v>
      </c>
      <c r="B9" s="42"/>
      <c r="C9" s="42">
        <v>1001</v>
      </c>
      <c r="D9" s="41" t="s">
        <v>109</v>
      </c>
      <c r="F9" s="59">
        <v>6</v>
      </c>
      <c r="G9" s="59">
        <v>128</v>
      </c>
      <c r="H9" s="60" t="s">
        <v>451</v>
      </c>
      <c r="L9" s="34">
        <v>6651</v>
      </c>
    </row>
    <row r="10" spans="1:12" ht="15.75">
      <c r="A10" s="41"/>
      <c r="B10" s="42"/>
      <c r="C10" s="42">
        <v>1049</v>
      </c>
      <c r="D10" s="41" t="s">
        <v>110</v>
      </c>
      <c r="F10" s="59">
        <v>7</v>
      </c>
      <c r="G10" s="59">
        <v>129</v>
      </c>
      <c r="H10" s="60" t="s">
        <v>452</v>
      </c>
      <c r="L10" s="34">
        <v>6652</v>
      </c>
    </row>
    <row r="11" spans="1:12" ht="15.75">
      <c r="A11" s="39"/>
      <c r="B11" s="37"/>
      <c r="C11" s="42"/>
      <c r="D11" s="39"/>
      <c r="F11" s="59">
        <v>8</v>
      </c>
      <c r="G11" s="59"/>
      <c r="H11" s="59"/>
      <c r="L11" s="34">
        <v>6655</v>
      </c>
    </row>
    <row r="12" spans="1:12" ht="15.75">
      <c r="A12" s="375" t="s">
        <v>111</v>
      </c>
      <c r="B12" s="375"/>
      <c r="C12" s="39"/>
      <c r="D12" s="39" t="s">
        <v>112</v>
      </c>
      <c r="F12" s="59">
        <v>9</v>
      </c>
      <c r="G12" s="59"/>
      <c r="H12" s="59"/>
      <c r="L12" s="34">
        <v>6658</v>
      </c>
    </row>
    <row r="13" spans="1:12" ht="15.75">
      <c r="A13" s="43"/>
      <c r="B13" s="44"/>
      <c r="C13" s="44"/>
      <c r="D13" s="39"/>
      <c r="F13" s="59"/>
      <c r="G13" s="59"/>
      <c r="H13" s="59"/>
      <c r="L13" s="34">
        <v>6699</v>
      </c>
    </row>
    <row r="14" spans="1:12" ht="15.75">
      <c r="A14" s="39" t="s">
        <v>9</v>
      </c>
      <c r="B14" s="37">
        <v>2200</v>
      </c>
      <c r="C14" s="37"/>
      <c r="D14" s="39" t="s">
        <v>113</v>
      </c>
      <c r="L14" s="34">
        <v>6701</v>
      </c>
    </row>
    <row r="15" spans="1:12" ht="15.75">
      <c r="A15" s="43"/>
      <c r="B15" s="44"/>
      <c r="C15" s="42">
        <v>2203</v>
      </c>
      <c r="D15" s="41" t="s">
        <v>114</v>
      </c>
      <c r="L15" s="34">
        <v>6702</v>
      </c>
    </row>
    <row r="16" spans="1:12" ht="15.75">
      <c r="A16" s="43"/>
      <c r="B16" s="44"/>
      <c r="C16" s="44"/>
      <c r="D16" s="39"/>
      <c r="L16" s="34">
        <v>6703</v>
      </c>
    </row>
    <row r="17" spans="1:12" ht="15.75">
      <c r="A17" s="39" t="s">
        <v>9</v>
      </c>
      <c r="B17" s="38">
        <v>2250</v>
      </c>
      <c r="C17" s="38"/>
      <c r="D17" s="39" t="s">
        <v>115</v>
      </c>
      <c r="L17" s="34">
        <v>6749</v>
      </c>
    </row>
    <row r="18" spans="1:12" ht="24">
      <c r="A18" s="43"/>
      <c r="B18" s="44"/>
      <c r="C18" s="42">
        <v>2253</v>
      </c>
      <c r="D18" s="41" t="s">
        <v>116</v>
      </c>
      <c r="L18" s="34">
        <v>6751</v>
      </c>
    </row>
    <row r="19" spans="1:12" ht="24">
      <c r="A19" s="43"/>
      <c r="B19" s="44"/>
      <c r="C19" s="42">
        <v>2255</v>
      </c>
      <c r="D19" s="41" t="s">
        <v>117</v>
      </c>
      <c r="L19" s="34">
        <v>6799</v>
      </c>
    </row>
    <row r="20" spans="1:12" ht="15.75">
      <c r="A20" s="43"/>
      <c r="B20" s="44"/>
      <c r="C20" s="42"/>
      <c r="D20" s="39"/>
      <c r="L20" s="34">
        <v>6922</v>
      </c>
    </row>
    <row r="21" spans="1:12" ht="24">
      <c r="A21" s="39" t="s">
        <v>118</v>
      </c>
      <c r="B21" s="37"/>
      <c r="C21" s="37"/>
      <c r="D21" s="39" t="s">
        <v>119</v>
      </c>
      <c r="L21" s="34">
        <v>6949</v>
      </c>
    </row>
    <row r="22" spans="1:12" ht="15.75">
      <c r="A22" s="375" t="s">
        <v>120</v>
      </c>
      <c r="B22" s="375"/>
      <c r="C22" s="39"/>
      <c r="D22" s="39" t="s">
        <v>121</v>
      </c>
      <c r="L22" s="34">
        <v>7003</v>
      </c>
    </row>
    <row r="23" spans="1:12" ht="15.75">
      <c r="A23" s="39"/>
      <c r="B23" s="37"/>
      <c r="C23" s="37"/>
      <c r="D23" s="39"/>
      <c r="L23" s="34">
        <v>7012</v>
      </c>
    </row>
    <row r="24" spans="1:12" ht="15.75">
      <c r="A24" s="39" t="s">
        <v>9</v>
      </c>
      <c r="B24" s="38">
        <v>4450</v>
      </c>
      <c r="C24" s="38"/>
      <c r="D24" s="39" t="s">
        <v>122</v>
      </c>
      <c r="L24" s="34">
        <v>7017</v>
      </c>
    </row>
    <row r="25" spans="1:12" ht="15.75">
      <c r="A25" s="41" t="s">
        <v>37</v>
      </c>
      <c r="B25" s="42"/>
      <c r="C25" s="42">
        <v>4451</v>
      </c>
      <c r="D25" s="41" t="s">
        <v>318</v>
      </c>
      <c r="L25" s="34">
        <v>7049</v>
      </c>
    </row>
    <row r="26" spans="1:12" ht="15.75">
      <c r="A26" s="41"/>
      <c r="B26" s="42"/>
      <c r="C26" s="42">
        <v>4499</v>
      </c>
      <c r="D26" s="41" t="s">
        <v>319</v>
      </c>
      <c r="L26" s="34">
        <v>7752</v>
      </c>
    </row>
    <row r="27" spans="1:12" ht="15.75">
      <c r="A27" s="39"/>
      <c r="B27" s="37"/>
      <c r="C27" s="37"/>
      <c r="D27" s="39"/>
      <c r="L27" s="34">
        <v>7758</v>
      </c>
    </row>
    <row r="28" spans="1:12" ht="15.75">
      <c r="A28" s="39" t="s">
        <v>9</v>
      </c>
      <c r="B28" s="38">
        <v>4500</v>
      </c>
      <c r="C28" s="38"/>
      <c r="D28" s="39" t="s">
        <v>123</v>
      </c>
      <c r="L28" s="34">
        <v>7761</v>
      </c>
    </row>
    <row r="29" spans="1:12" ht="15.75">
      <c r="A29" s="41" t="s">
        <v>37</v>
      </c>
      <c r="B29" s="42"/>
      <c r="C29" s="42">
        <v>4501</v>
      </c>
      <c r="D29" s="41" t="s">
        <v>320</v>
      </c>
      <c r="L29" s="34">
        <v>7799</v>
      </c>
    </row>
    <row r="30" spans="1:12" ht="15.75">
      <c r="A30" s="41"/>
      <c r="B30" s="42"/>
      <c r="C30" s="42">
        <v>4502</v>
      </c>
      <c r="D30" s="41" t="s">
        <v>321</v>
      </c>
      <c r="L30" s="34">
        <v>8151</v>
      </c>
    </row>
    <row r="31" spans="1:12" ht="15.75">
      <c r="A31" s="41"/>
      <c r="B31" s="42"/>
      <c r="C31" s="42">
        <v>4503</v>
      </c>
      <c r="D31" s="41" t="s">
        <v>124</v>
      </c>
      <c r="L31" s="34">
        <v>8152</v>
      </c>
    </row>
    <row r="32" spans="1:12" ht="15.75">
      <c r="A32" s="41"/>
      <c r="B32" s="42"/>
      <c r="C32" s="42">
        <v>4504</v>
      </c>
      <c r="D32" s="41" t="s">
        <v>125</v>
      </c>
      <c r="L32" s="34">
        <v>8153</v>
      </c>
    </row>
    <row r="33" spans="1:12" ht="15.75">
      <c r="A33" s="41"/>
      <c r="B33" s="42"/>
      <c r="C33" s="42">
        <v>4505</v>
      </c>
      <c r="D33" s="41" t="s">
        <v>126</v>
      </c>
      <c r="L33" s="34">
        <v>8199</v>
      </c>
    </row>
    <row r="34" spans="1:12">
      <c r="A34" s="41"/>
      <c r="B34" s="42"/>
      <c r="C34" s="42">
        <v>4506</v>
      </c>
      <c r="D34" s="41" t="s">
        <v>127</v>
      </c>
    </row>
    <row r="35" spans="1:12">
      <c r="A35" s="52" t="s">
        <v>128</v>
      </c>
      <c r="B35" s="53"/>
      <c r="C35" s="53"/>
      <c r="D35" s="54"/>
    </row>
    <row r="36" spans="1:12">
      <c r="A36" s="369" t="s">
        <v>129</v>
      </c>
      <c r="B36" s="370"/>
      <c r="C36" s="45"/>
      <c r="D36" s="45" t="s">
        <v>130</v>
      </c>
    </row>
    <row r="37" spans="1:12">
      <c r="A37" s="45"/>
      <c r="B37" s="46"/>
      <c r="C37" s="46"/>
      <c r="D37" s="45"/>
    </row>
    <row r="38" spans="1:12">
      <c r="A38" s="369" t="s">
        <v>131</v>
      </c>
      <c r="B38" s="370"/>
      <c r="C38" s="45"/>
      <c r="D38" s="45" t="s">
        <v>132</v>
      </c>
    </row>
    <row r="39" spans="1:12">
      <c r="A39" s="45"/>
      <c r="B39" s="46"/>
      <c r="C39" s="46"/>
      <c r="D39" s="45"/>
    </row>
    <row r="40" spans="1:12">
      <c r="A40" s="45" t="s">
        <v>9</v>
      </c>
      <c r="B40" s="47">
        <v>6000</v>
      </c>
      <c r="C40" s="47"/>
      <c r="D40" s="45" t="s">
        <v>133</v>
      </c>
    </row>
    <row r="41" spans="1:12">
      <c r="A41" s="48" t="s">
        <v>37</v>
      </c>
      <c r="B41" s="49"/>
      <c r="C41" s="50">
        <v>6001</v>
      </c>
      <c r="D41" s="48" t="s">
        <v>134</v>
      </c>
    </row>
    <row r="42" spans="1:12">
      <c r="A42" s="48"/>
      <c r="B42" s="49"/>
      <c r="C42" s="50">
        <v>6002</v>
      </c>
      <c r="D42" s="48" t="s">
        <v>135</v>
      </c>
    </row>
    <row r="43" spans="1:12">
      <c r="A43" s="48"/>
      <c r="B43" s="49"/>
      <c r="C43" s="50">
        <v>6003</v>
      </c>
      <c r="D43" s="48" t="s">
        <v>136</v>
      </c>
    </row>
    <row r="44" spans="1:12">
      <c r="A44" s="48"/>
      <c r="B44" s="49"/>
      <c r="C44" s="50">
        <v>6004</v>
      </c>
      <c r="D44" s="48" t="s">
        <v>137</v>
      </c>
    </row>
    <row r="45" spans="1:12">
      <c r="A45" s="48"/>
      <c r="B45" s="49"/>
      <c r="C45" s="50">
        <v>6049</v>
      </c>
      <c r="D45" s="48" t="s">
        <v>138</v>
      </c>
    </row>
    <row r="46" spans="1:12">
      <c r="A46" s="45"/>
      <c r="B46" s="46"/>
      <c r="C46" s="46"/>
      <c r="D46" s="45"/>
    </row>
    <row r="47" spans="1:12">
      <c r="A47" s="45" t="s">
        <v>9</v>
      </c>
      <c r="B47" s="47">
        <v>6050</v>
      </c>
      <c r="C47" s="47"/>
      <c r="D47" s="45" t="s">
        <v>139</v>
      </c>
    </row>
    <row r="48" spans="1:12">
      <c r="A48" s="48" t="s">
        <v>37</v>
      </c>
      <c r="B48" s="49"/>
      <c r="C48" s="50">
        <v>6051</v>
      </c>
      <c r="D48" s="48" t="s">
        <v>139</v>
      </c>
    </row>
    <row r="49" spans="1:4">
      <c r="A49" s="48"/>
      <c r="B49" s="49"/>
      <c r="C49" s="50">
        <v>6099</v>
      </c>
      <c r="D49" s="48" t="s">
        <v>322</v>
      </c>
    </row>
    <row r="50" spans="1:4">
      <c r="A50" s="45"/>
      <c r="B50" s="46"/>
      <c r="C50" s="50"/>
      <c r="D50" s="45"/>
    </row>
    <row r="51" spans="1:4">
      <c r="A51" s="45" t="s">
        <v>9</v>
      </c>
      <c r="B51" s="47">
        <v>6100</v>
      </c>
      <c r="C51" s="50"/>
      <c r="D51" s="45" t="s">
        <v>140</v>
      </c>
    </row>
    <row r="52" spans="1:4">
      <c r="A52" s="48" t="s">
        <v>37</v>
      </c>
      <c r="B52" s="49"/>
      <c r="C52" s="50">
        <v>6101</v>
      </c>
      <c r="D52" s="48" t="s">
        <v>141</v>
      </c>
    </row>
    <row r="53" spans="1:4">
      <c r="A53" s="48"/>
      <c r="B53" s="49"/>
      <c r="C53" s="50">
        <v>6102</v>
      </c>
      <c r="D53" s="48" t="s">
        <v>142</v>
      </c>
    </row>
    <row r="54" spans="1:4">
      <c r="A54" s="48"/>
      <c r="B54" s="49"/>
      <c r="C54" s="50">
        <v>6103</v>
      </c>
      <c r="D54" s="48" t="s">
        <v>143</v>
      </c>
    </row>
    <row r="55" spans="1:4">
      <c r="A55" s="48"/>
      <c r="B55" s="49"/>
      <c r="C55" s="50">
        <v>6104</v>
      </c>
      <c r="D55" s="48" t="s">
        <v>144</v>
      </c>
    </row>
    <row r="56" spans="1:4">
      <c r="A56" s="48"/>
      <c r="B56" s="49"/>
      <c r="C56" s="50">
        <v>6105</v>
      </c>
      <c r="D56" s="48" t="s">
        <v>145</v>
      </c>
    </row>
    <row r="57" spans="1:4">
      <c r="A57" s="48"/>
      <c r="B57" s="49"/>
      <c r="C57" s="50">
        <v>6106</v>
      </c>
      <c r="D57" s="48" t="s">
        <v>146</v>
      </c>
    </row>
    <row r="58" spans="1:4">
      <c r="A58" s="48"/>
      <c r="B58" s="49"/>
      <c r="C58" s="50">
        <v>6107</v>
      </c>
      <c r="D58" s="48" t="s">
        <v>147</v>
      </c>
    </row>
    <row r="59" spans="1:4">
      <c r="A59" s="48"/>
      <c r="B59" s="49"/>
      <c r="C59" s="50">
        <v>6108</v>
      </c>
      <c r="D59" s="48" t="s">
        <v>148</v>
      </c>
    </row>
    <row r="60" spans="1:4">
      <c r="A60" s="48"/>
      <c r="B60" s="49"/>
      <c r="C60" s="50">
        <v>6111</v>
      </c>
      <c r="D60" s="48" t="s">
        <v>149</v>
      </c>
    </row>
    <row r="61" spans="1:4">
      <c r="A61" s="48"/>
      <c r="B61" s="49"/>
      <c r="C61" s="50">
        <v>6112</v>
      </c>
      <c r="D61" s="48" t="s">
        <v>150</v>
      </c>
    </row>
    <row r="62" spans="1:4">
      <c r="A62" s="48"/>
      <c r="B62" s="49"/>
      <c r="C62" s="50">
        <v>6113</v>
      </c>
      <c r="D62" s="48" t="s">
        <v>151</v>
      </c>
    </row>
    <row r="63" spans="1:4">
      <c r="A63" s="48"/>
      <c r="B63" s="49"/>
      <c r="C63" s="50">
        <v>6114</v>
      </c>
      <c r="D63" s="48" t="s">
        <v>152</v>
      </c>
    </row>
    <row r="64" spans="1:4">
      <c r="A64" s="48"/>
      <c r="B64" s="49"/>
      <c r="C64" s="50">
        <v>6115</v>
      </c>
      <c r="D64" s="48" t="s">
        <v>153</v>
      </c>
    </row>
    <row r="65" spans="1:4">
      <c r="A65" s="48"/>
      <c r="B65" s="49"/>
      <c r="C65" s="50">
        <v>6116</v>
      </c>
      <c r="D65" s="48" t="s">
        <v>154</v>
      </c>
    </row>
    <row r="66" spans="1:4">
      <c r="A66" s="48"/>
      <c r="B66" s="49"/>
      <c r="C66" s="50">
        <v>6117</v>
      </c>
      <c r="D66" s="48" t="s">
        <v>155</v>
      </c>
    </row>
    <row r="67" spans="1:4">
      <c r="A67" s="45"/>
      <c r="B67" s="49"/>
      <c r="C67" s="50">
        <v>6118</v>
      </c>
      <c r="D67" s="48" t="s">
        <v>156</v>
      </c>
    </row>
    <row r="68" spans="1:4">
      <c r="A68" s="48"/>
      <c r="B68" s="49"/>
      <c r="C68" s="50">
        <v>6149</v>
      </c>
      <c r="D68" s="48" t="s">
        <v>323</v>
      </c>
    </row>
    <row r="69" spans="1:4">
      <c r="A69" s="45"/>
      <c r="B69" s="46"/>
      <c r="C69" s="50"/>
      <c r="D69" s="45"/>
    </row>
    <row r="70" spans="1:4">
      <c r="A70" s="45" t="s">
        <v>9</v>
      </c>
      <c r="B70" s="47">
        <v>6200</v>
      </c>
      <c r="C70" s="50"/>
      <c r="D70" s="45" t="s">
        <v>157</v>
      </c>
    </row>
    <row r="71" spans="1:4">
      <c r="A71" s="48" t="s">
        <v>37</v>
      </c>
      <c r="B71" s="49"/>
      <c r="C71" s="50">
        <v>6201</v>
      </c>
      <c r="D71" s="48" t="s">
        <v>158</v>
      </c>
    </row>
    <row r="72" spans="1:4">
      <c r="A72" s="48"/>
      <c r="B72" s="49"/>
      <c r="C72" s="50">
        <v>6202</v>
      </c>
      <c r="D72" s="48" t="s">
        <v>159</v>
      </c>
    </row>
    <row r="73" spans="1:4">
      <c r="A73" s="48"/>
      <c r="B73" s="49"/>
      <c r="C73" s="50">
        <v>6203</v>
      </c>
      <c r="D73" s="48" t="s">
        <v>160</v>
      </c>
    </row>
    <row r="74" spans="1:4">
      <c r="A74" s="48"/>
      <c r="B74" s="49"/>
      <c r="C74" s="50">
        <v>6249</v>
      </c>
      <c r="D74" s="48" t="s">
        <v>324</v>
      </c>
    </row>
    <row r="75" spans="1:4">
      <c r="A75" s="45"/>
      <c r="B75" s="46"/>
      <c r="C75" s="50"/>
      <c r="D75" s="45"/>
    </row>
    <row r="76" spans="1:4">
      <c r="A76" s="45" t="s">
        <v>9</v>
      </c>
      <c r="B76" s="47">
        <v>6250</v>
      </c>
      <c r="C76" s="50"/>
      <c r="D76" s="45" t="s">
        <v>161</v>
      </c>
    </row>
    <row r="77" spans="1:4">
      <c r="A77" s="48" t="s">
        <v>37</v>
      </c>
      <c r="B77" s="49"/>
      <c r="C77" s="50">
        <v>6251</v>
      </c>
      <c r="D77" s="48" t="s">
        <v>162</v>
      </c>
    </row>
    <row r="78" spans="1:4">
      <c r="A78" s="48"/>
      <c r="B78" s="49"/>
      <c r="C78" s="50">
        <v>6252</v>
      </c>
      <c r="D78" s="48" t="s">
        <v>163</v>
      </c>
    </row>
    <row r="79" spans="1:4">
      <c r="A79" s="48"/>
      <c r="B79" s="49"/>
      <c r="C79" s="50">
        <v>6253</v>
      </c>
      <c r="D79" s="48" t="s">
        <v>164</v>
      </c>
    </row>
    <row r="80" spans="1:4">
      <c r="A80" s="48"/>
      <c r="B80" s="49"/>
      <c r="C80" s="50">
        <v>6254</v>
      </c>
      <c r="D80" s="48" t="s">
        <v>165</v>
      </c>
    </row>
    <row r="81" spans="1:4">
      <c r="A81" s="48"/>
      <c r="B81" s="49"/>
      <c r="C81" s="50">
        <v>6255</v>
      </c>
      <c r="D81" s="48" t="s">
        <v>166</v>
      </c>
    </row>
    <row r="82" spans="1:4">
      <c r="A82" s="49"/>
      <c r="B82" s="49"/>
      <c r="C82" s="50">
        <v>6256</v>
      </c>
      <c r="D82" s="48" t="s">
        <v>167</v>
      </c>
    </row>
    <row r="83" spans="1:4">
      <c r="A83" s="49"/>
      <c r="B83" s="49"/>
      <c r="C83" s="50">
        <v>6257</v>
      </c>
      <c r="D83" s="48" t="s">
        <v>168</v>
      </c>
    </row>
    <row r="84" spans="1:4">
      <c r="A84" s="48"/>
      <c r="B84" s="49"/>
      <c r="C84" s="50">
        <v>6299</v>
      </c>
      <c r="D84" s="48" t="s">
        <v>325</v>
      </c>
    </row>
    <row r="85" spans="1:4">
      <c r="A85" s="45"/>
      <c r="B85" s="46"/>
      <c r="C85" s="50"/>
      <c r="D85" s="45"/>
    </row>
    <row r="86" spans="1:4">
      <c r="A86" s="45" t="s">
        <v>9</v>
      </c>
      <c r="B86" s="47">
        <v>6300</v>
      </c>
      <c r="C86" s="50"/>
      <c r="D86" s="45" t="s">
        <v>123</v>
      </c>
    </row>
    <row r="87" spans="1:4">
      <c r="A87" s="48" t="s">
        <v>37</v>
      </c>
      <c r="B87" s="49"/>
      <c r="C87" s="50">
        <v>6301</v>
      </c>
      <c r="D87" s="48" t="s">
        <v>170</v>
      </c>
    </row>
    <row r="88" spans="1:4">
      <c r="A88" s="48"/>
      <c r="B88" s="49"/>
      <c r="C88" s="50">
        <v>6302</v>
      </c>
      <c r="D88" s="48" t="s">
        <v>171</v>
      </c>
    </row>
    <row r="89" spans="1:4">
      <c r="A89" s="48"/>
      <c r="B89" s="49"/>
      <c r="C89" s="50">
        <v>6303</v>
      </c>
      <c r="D89" s="48" t="s">
        <v>172</v>
      </c>
    </row>
    <row r="90" spans="1:4">
      <c r="A90" s="48"/>
      <c r="B90" s="49"/>
      <c r="C90" s="50">
        <v>6349</v>
      </c>
      <c r="D90" s="48" t="s">
        <v>326</v>
      </c>
    </row>
    <row r="91" spans="1:4">
      <c r="A91" s="45"/>
      <c r="B91" s="46"/>
      <c r="C91" s="50"/>
      <c r="D91" s="45"/>
    </row>
    <row r="92" spans="1:4">
      <c r="A92" s="45" t="s">
        <v>9</v>
      </c>
      <c r="B92" s="47">
        <v>6400</v>
      </c>
      <c r="C92" s="50"/>
      <c r="D92" s="45" t="s">
        <v>173</v>
      </c>
    </row>
    <row r="93" spans="1:4">
      <c r="A93" s="48" t="s">
        <v>37</v>
      </c>
      <c r="B93" s="49"/>
      <c r="C93" s="50">
        <v>6401</v>
      </c>
      <c r="D93" s="48" t="s">
        <v>327</v>
      </c>
    </row>
    <row r="94" spans="1:4" ht="24">
      <c r="A94" s="48"/>
      <c r="B94" s="49"/>
      <c r="C94" s="50">
        <v>6402</v>
      </c>
      <c r="D94" s="48" t="s">
        <v>328</v>
      </c>
    </row>
    <row r="95" spans="1:4" ht="24">
      <c r="A95" s="48"/>
      <c r="B95" s="49"/>
      <c r="C95" s="50">
        <v>6403</v>
      </c>
      <c r="D95" s="48" t="s">
        <v>329</v>
      </c>
    </row>
    <row r="96" spans="1:4">
      <c r="A96" s="48"/>
      <c r="B96" s="49"/>
      <c r="C96" s="50">
        <v>6404</v>
      </c>
      <c r="D96" s="48" t="s">
        <v>330</v>
      </c>
    </row>
    <row r="97" spans="1:4">
      <c r="A97" s="48"/>
      <c r="B97" s="49"/>
      <c r="C97" s="50">
        <v>6449</v>
      </c>
      <c r="D97" s="48" t="s">
        <v>331</v>
      </c>
    </row>
    <row r="98" spans="1:4">
      <c r="A98" s="45"/>
      <c r="B98" s="46"/>
      <c r="C98" s="46"/>
      <c r="D98" s="45"/>
    </row>
    <row r="99" spans="1:4">
      <c r="A99" s="369" t="s">
        <v>175</v>
      </c>
      <c r="B99" s="370"/>
      <c r="C99" s="45"/>
      <c r="D99" s="45" t="s">
        <v>176</v>
      </c>
    </row>
    <row r="100" spans="1:4">
      <c r="A100" s="45"/>
      <c r="B100" s="46"/>
      <c r="C100" s="46"/>
      <c r="D100" s="45"/>
    </row>
    <row r="101" spans="1:4">
      <c r="A101" s="45" t="s">
        <v>9</v>
      </c>
      <c r="B101" s="47">
        <v>6500</v>
      </c>
      <c r="C101" s="47"/>
      <c r="D101" s="45" t="s">
        <v>177</v>
      </c>
    </row>
    <row r="102" spans="1:4">
      <c r="A102" s="48" t="s">
        <v>37</v>
      </c>
      <c r="B102" s="49"/>
      <c r="C102" s="49">
        <v>6501</v>
      </c>
      <c r="D102" s="48" t="s">
        <v>178</v>
      </c>
    </row>
    <row r="103" spans="1:4">
      <c r="A103" s="48"/>
      <c r="B103" s="49"/>
      <c r="C103" s="49">
        <v>6502</v>
      </c>
      <c r="D103" s="48" t="s">
        <v>179</v>
      </c>
    </row>
    <row r="104" spans="1:4">
      <c r="A104" s="48"/>
      <c r="B104" s="49"/>
      <c r="C104" s="49">
        <v>6503</v>
      </c>
      <c r="D104" s="48" t="s">
        <v>180</v>
      </c>
    </row>
    <row r="105" spans="1:4">
      <c r="A105" s="48"/>
      <c r="B105" s="49"/>
      <c r="C105" s="49">
        <v>6504</v>
      </c>
      <c r="D105" s="48" t="s">
        <v>181</v>
      </c>
    </row>
    <row r="106" spans="1:4">
      <c r="A106" s="48"/>
      <c r="B106" s="49"/>
      <c r="C106" s="49">
        <v>6505</v>
      </c>
      <c r="D106" s="48" t="s">
        <v>182</v>
      </c>
    </row>
    <row r="107" spans="1:4">
      <c r="A107" s="48"/>
      <c r="B107" s="49"/>
      <c r="C107" s="49">
        <v>6549</v>
      </c>
      <c r="D107" s="48" t="s">
        <v>332</v>
      </c>
    </row>
    <row r="108" spans="1:4">
      <c r="A108" s="45"/>
      <c r="B108" s="46"/>
      <c r="C108" s="46"/>
      <c r="D108" s="45"/>
    </row>
    <row r="109" spans="1:4">
      <c r="A109" s="45" t="s">
        <v>9</v>
      </c>
      <c r="B109" s="47">
        <v>6550</v>
      </c>
      <c r="C109" s="47"/>
      <c r="D109" s="45" t="s">
        <v>183</v>
      </c>
    </row>
    <row r="110" spans="1:4">
      <c r="A110" s="48" t="s">
        <v>37</v>
      </c>
      <c r="B110" s="49"/>
      <c r="C110" s="49">
        <v>6551</v>
      </c>
      <c r="D110" s="48" t="s">
        <v>184</v>
      </c>
    </row>
    <row r="111" spans="1:4">
      <c r="A111" s="48"/>
      <c r="B111" s="49"/>
      <c r="C111" s="49">
        <v>6552</v>
      </c>
      <c r="D111" s="48" t="s">
        <v>185</v>
      </c>
    </row>
    <row r="112" spans="1:4">
      <c r="A112" s="48"/>
      <c r="B112" s="49"/>
      <c r="C112" s="49">
        <v>6553</v>
      </c>
      <c r="D112" s="48" t="s">
        <v>186</v>
      </c>
    </row>
    <row r="113" spans="1:4">
      <c r="A113" s="48"/>
      <c r="B113" s="49"/>
      <c r="C113" s="49">
        <v>6599</v>
      </c>
      <c r="D113" s="48" t="s">
        <v>187</v>
      </c>
    </row>
    <row r="114" spans="1:4">
      <c r="A114" s="45"/>
      <c r="B114" s="46"/>
      <c r="C114" s="46"/>
      <c r="D114" s="45"/>
    </row>
    <row r="115" spans="1:4">
      <c r="A115" s="45" t="s">
        <v>9</v>
      </c>
      <c r="B115" s="47">
        <v>6600</v>
      </c>
      <c r="C115" s="47"/>
      <c r="D115" s="45" t="s">
        <v>188</v>
      </c>
    </row>
    <row r="116" spans="1:4">
      <c r="A116" s="48" t="s">
        <v>37</v>
      </c>
      <c r="B116" s="49"/>
      <c r="C116" s="49">
        <v>6601</v>
      </c>
      <c r="D116" s="48" t="s">
        <v>189</v>
      </c>
    </row>
    <row r="117" spans="1:4">
      <c r="A117" s="48"/>
      <c r="B117" s="49"/>
      <c r="C117" s="49">
        <v>6602</v>
      </c>
      <c r="D117" s="48" t="s">
        <v>190</v>
      </c>
    </row>
    <row r="118" spans="1:4">
      <c r="A118" s="48"/>
      <c r="B118" s="49"/>
      <c r="C118" s="49">
        <v>6603</v>
      </c>
      <c r="D118" s="48" t="s">
        <v>191</v>
      </c>
    </row>
    <row r="119" spans="1:4">
      <c r="A119" s="48"/>
      <c r="B119" s="49"/>
      <c r="C119" s="49">
        <v>6604</v>
      </c>
      <c r="D119" s="48" t="s">
        <v>333</v>
      </c>
    </row>
    <row r="120" spans="1:4">
      <c r="A120" s="48"/>
      <c r="B120" s="49"/>
      <c r="C120" s="49">
        <v>6605</v>
      </c>
      <c r="D120" s="48" t="s">
        <v>192</v>
      </c>
    </row>
    <row r="121" spans="1:4">
      <c r="A121" s="48"/>
      <c r="B121" s="49"/>
      <c r="C121" s="49">
        <v>6606</v>
      </c>
      <c r="D121" s="48" t="s">
        <v>193</v>
      </c>
    </row>
    <row r="122" spans="1:4">
      <c r="A122" s="48"/>
      <c r="B122" s="49"/>
      <c r="C122" s="49">
        <v>6607</v>
      </c>
      <c r="D122" s="48" t="s">
        <v>194</v>
      </c>
    </row>
    <row r="123" spans="1:4">
      <c r="A123" s="48"/>
      <c r="B123" s="49"/>
      <c r="C123" s="49">
        <v>6608</v>
      </c>
      <c r="D123" s="48" t="s">
        <v>195</v>
      </c>
    </row>
    <row r="124" spans="1:4">
      <c r="A124" s="48"/>
      <c r="B124" s="49"/>
      <c r="C124" s="49">
        <v>6611</v>
      </c>
      <c r="D124" s="48" t="s">
        <v>196</v>
      </c>
    </row>
    <row r="125" spans="1:4">
      <c r="A125" s="48"/>
      <c r="B125" s="49"/>
      <c r="C125" s="49">
        <v>6612</v>
      </c>
      <c r="D125" s="48" t="s">
        <v>197</v>
      </c>
    </row>
    <row r="126" spans="1:4">
      <c r="A126" s="48"/>
      <c r="B126" s="49"/>
      <c r="C126" s="49">
        <v>6613</v>
      </c>
      <c r="D126" s="48" t="s">
        <v>198</v>
      </c>
    </row>
    <row r="127" spans="1:4">
      <c r="A127" s="48"/>
      <c r="B127" s="49"/>
      <c r="C127" s="49">
        <v>6614</v>
      </c>
      <c r="D127" s="48" t="s">
        <v>199</v>
      </c>
    </row>
    <row r="128" spans="1:4">
      <c r="A128" s="48"/>
      <c r="B128" s="49"/>
      <c r="C128" s="49">
        <v>6615</v>
      </c>
      <c r="D128" s="48" t="s">
        <v>200</v>
      </c>
    </row>
    <row r="129" spans="1:4">
      <c r="A129" s="48"/>
      <c r="B129" s="49"/>
      <c r="C129" s="49">
        <v>6616</v>
      </c>
      <c r="D129" s="48" t="s">
        <v>201</v>
      </c>
    </row>
    <row r="130" spans="1:4">
      <c r="A130" s="48"/>
      <c r="B130" s="49"/>
      <c r="C130" s="49">
        <v>6617</v>
      </c>
      <c r="D130" s="48" t="s">
        <v>29</v>
      </c>
    </row>
    <row r="131" spans="1:4">
      <c r="A131" s="49"/>
      <c r="B131" s="49"/>
      <c r="C131" s="49">
        <v>6618</v>
      </c>
      <c r="D131" s="48" t="s">
        <v>202</v>
      </c>
    </row>
    <row r="132" spans="1:4">
      <c r="A132" s="48"/>
      <c r="B132" s="49"/>
      <c r="C132" s="49">
        <v>6649</v>
      </c>
      <c r="D132" s="48" t="s">
        <v>334</v>
      </c>
    </row>
    <row r="133" spans="1:4">
      <c r="A133" s="45"/>
      <c r="B133" s="46"/>
      <c r="C133" s="46"/>
      <c r="D133" s="45"/>
    </row>
    <row r="134" spans="1:4">
      <c r="A134" s="45" t="s">
        <v>9</v>
      </c>
      <c r="B134" s="47">
        <v>6650</v>
      </c>
      <c r="C134" s="47"/>
      <c r="D134" s="45" t="s">
        <v>16</v>
      </c>
    </row>
    <row r="135" spans="1:4">
      <c r="A135" s="48" t="s">
        <v>37</v>
      </c>
      <c r="B135" s="49"/>
      <c r="C135" s="49">
        <v>6651</v>
      </c>
      <c r="D135" s="48" t="s">
        <v>17</v>
      </c>
    </row>
    <row r="136" spans="1:4">
      <c r="A136" s="48"/>
      <c r="B136" s="49"/>
      <c r="C136" s="49">
        <v>6652</v>
      </c>
      <c r="D136" s="48" t="s">
        <v>203</v>
      </c>
    </row>
    <row r="137" spans="1:4">
      <c r="A137" s="48"/>
      <c r="B137" s="49"/>
      <c r="C137" s="49">
        <v>6653</v>
      </c>
      <c r="D137" s="48" t="s">
        <v>204</v>
      </c>
    </row>
    <row r="138" spans="1:4">
      <c r="A138" s="48"/>
      <c r="B138" s="49"/>
      <c r="C138" s="49">
        <v>6654</v>
      </c>
      <c r="D138" s="48" t="s">
        <v>23</v>
      </c>
    </row>
    <row r="139" spans="1:4">
      <c r="A139" s="48"/>
      <c r="B139" s="49"/>
      <c r="C139" s="49">
        <v>6655</v>
      </c>
      <c r="D139" s="48" t="s">
        <v>18</v>
      </c>
    </row>
    <row r="140" spans="1:4">
      <c r="A140" s="48"/>
      <c r="B140" s="49"/>
      <c r="C140" s="49">
        <v>6656</v>
      </c>
      <c r="D140" s="48" t="s">
        <v>205</v>
      </c>
    </row>
    <row r="141" spans="1:4">
      <c r="A141" s="48"/>
      <c r="B141" s="49"/>
      <c r="C141" s="49">
        <v>6657</v>
      </c>
      <c r="D141" s="48" t="s">
        <v>206</v>
      </c>
    </row>
    <row r="142" spans="1:4">
      <c r="A142" s="48"/>
      <c r="B142" s="49"/>
      <c r="C142" s="49">
        <v>6658</v>
      </c>
      <c r="D142" s="48" t="s">
        <v>19</v>
      </c>
    </row>
    <row r="143" spans="1:4">
      <c r="A143" s="48"/>
      <c r="B143" s="49"/>
      <c r="C143" s="49">
        <v>6699</v>
      </c>
      <c r="D143" s="48" t="s">
        <v>335</v>
      </c>
    </row>
    <row r="144" spans="1:4">
      <c r="A144" s="45"/>
      <c r="B144" s="46"/>
      <c r="C144" s="46"/>
      <c r="D144" s="45"/>
    </row>
    <row r="145" spans="1:4">
      <c r="A145" s="45" t="s">
        <v>9</v>
      </c>
      <c r="B145" s="47">
        <v>6700</v>
      </c>
      <c r="C145" s="47"/>
      <c r="D145" s="45" t="s">
        <v>21</v>
      </c>
    </row>
    <row r="146" spans="1:4">
      <c r="A146" s="48" t="s">
        <v>37</v>
      </c>
      <c r="B146" s="49"/>
      <c r="C146" s="49">
        <v>6701</v>
      </c>
      <c r="D146" s="48" t="s">
        <v>207</v>
      </c>
    </row>
    <row r="147" spans="1:4">
      <c r="A147" s="48"/>
      <c r="B147" s="49"/>
      <c r="C147" s="49">
        <v>6702</v>
      </c>
      <c r="D147" s="48" t="s">
        <v>22</v>
      </c>
    </row>
    <row r="148" spans="1:4">
      <c r="A148" s="48"/>
      <c r="B148" s="49"/>
      <c r="C148" s="49">
        <v>6703</v>
      </c>
      <c r="D148" s="48" t="s">
        <v>23</v>
      </c>
    </row>
    <row r="149" spans="1:4">
      <c r="A149" s="48"/>
      <c r="B149" s="49"/>
      <c r="C149" s="49">
        <v>6704</v>
      </c>
      <c r="D149" s="48" t="s">
        <v>208</v>
      </c>
    </row>
    <row r="150" spans="1:4">
      <c r="A150" s="48"/>
      <c r="B150" s="49"/>
      <c r="C150" s="49">
        <v>6705</v>
      </c>
      <c r="D150" s="48" t="s">
        <v>209</v>
      </c>
    </row>
    <row r="151" spans="1:4">
      <c r="A151" s="48"/>
      <c r="B151" s="49"/>
      <c r="C151" s="49">
        <v>6749</v>
      </c>
      <c r="D151" s="48" t="s">
        <v>336</v>
      </c>
    </row>
    <row r="152" spans="1:4">
      <c r="A152" s="45"/>
      <c r="B152" s="46"/>
      <c r="C152" s="46"/>
      <c r="D152" s="45"/>
    </row>
    <row r="153" spans="1:4">
      <c r="A153" s="45" t="s">
        <v>9</v>
      </c>
      <c r="B153" s="47">
        <v>6750</v>
      </c>
      <c r="C153" s="47"/>
      <c r="D153" s="45" t="s">
        <v>210</v>
      </c>
    </row>
    <row r="154" spans="1:4">
      <c r="A154" s="48" t="s">
        <v>37</v>
      </c>
      <c r="B154" s="49"/>
      <c r="C154" s="49">
        <v>6751</v>
      </c>
      <c r="D154" s="48" t="s">
        <v>30</v>
      </c>
    </row>
    <row r="155" spans="1:4">
      <c r="A155" s="48"/>
      <c r="B155" s="49"/>
      <c r="C155" s="49">
        <v>6752</v>
      </c>
      <c r="D155" s="48" t="s">
        <v>211</v>
      </c>
    </row>
    <row r="156" spans="1:4">
      <c r="A156" s="48"/>
      <c r="B156" s="49"/>
      <c r="C156" s="49">
        <v>6753</v>
      </c>
      <c r="D156" s="48" t="s">
        <v>212</v>
      </c>
    </row>
    <row r="157" spans="1:4">
      <c r="A157" s="48"/>
      <c r="B157" s="49"/>
      <c r="C157" s="49">
        <v>6754</v>
      </c>
      <c r="D157" s="48" t="s">
        <v>213</v>
      </c>
    </row>
    <row r="158" spans="1:4">
      <c r="A158" s="48"/>
      <c r="B158" s="49"/>
      <c r="C158" s="49">
        <v>6755</v>
      </c>
      <c r="D158" s="48" t="s">
        <v>214</v>
      </c>
    </row>
    <row r="159" spans="1:4">
      <c r="A159" s="48"/>
      <c r="B159" s="49"/>
      <c r="C159" s="49">
        <v>6756</v>
      </c>
      <c r="D159" s="48" t="s">
        <v>215</v>
      </c>
    </row>
    <row r="160" spans="1:4">
      <c r="A160" s="48"/>
      <c r="B160" s="49"/>
      <c r="C160" s="49">
        <v>6757</v>
      </c>
      <c r="D160" s="48" t="s">
        <v>216</v>
      </c>
    </row>
    <row r="161" spans="1:4" ht="36">
      <c r="A161" s="48"/>
      <c r="B161" s="49"/>
      <c r="C161" s="49"/>
      <c r="D161" s="51" t="s">
        <v>217</v>
      </c>
    </row>
    <row r="162" spans="1:4">
      <c r="A162" s="48"/>
      <c r="B162" s="49"/>
      <c r="C162" s="49">
        <v>6758</v>
      </c>
      <c r="D162" s="48" t="s">
        <v>218</v>
      </c>
    </row>
    <row r="163" spans="1:4">
      <c r="A163" s="48"/>
      <c r="B163" s="49"/>
      <c r="C163" s="49">
        <v>6761</v>
      </c>
      <c r="D163" s="48" t="s">
        <v>219</v>
      </c>
    </row>
    <row r="164" spans="1:4">
      <c r="A164" s="48"/>
      <c r="B164" s="49"/>
      <c r="C164" s="49">
        <v>6799</v>
      </c>
      <c r="D164" s="48" t="s">
        <v>220</v>
      </c>
    </row>
    <row r="165" spans="1:4">
      <c r="A165" s="45"/>
      <c r="B165" s="46"/>
      <c r="C165" s="46"/>
      <c r="D165" s="45"/>
    </row>
    <row r="166" spans="1:4">
      <c r="A166" s="45" t="s">
        <v>9</v>
      </c>
      <c r="B166" s="47">
        <v>6800</v>
      </c>
      <c r="C166" s="47"/>
      <c r="D166" s="45" t="s">
        <v>221</v>
      </c>
    </row>
    <row r="167" spans="1:4">
      <c r="A167" s="48" t="s">
        <v>37</v>
      </c>
      <c r="B167" s="49"/>
      <c r="C167" s="49">
        <v>6801</v>
      </c>
      <c r="D167" s="48" t="s">
        <v>222</v>
      </c>
    </row>
    <row r="168" spans="1:4">
      <c r="A168" s="48"/>
      <c r="B168" s="49"/>
      <c r="C168" s="49">
        <v>6802</v>
      </c>
      <c r="D168" s="48" t="s">
        <v>174</v>
      </c>
    </row>
    <row r="169" spans="1:4">
      <c r="A169" s="48"/>
      <c r="B169" s="49"/>
      <c r="C169" s="49">
        <v>6803</v>
      </c>
      <c r="D169" s="48" t="s">
        <v>223</v>
      </c>
    </row>
    <row r="170" spans="1:4">
      <c r="A170" s="48"/>
      <c r="B170" s="49"/>
      <c r="C170" s="49">
        <v>6804</v>
      </c>
      <c r="D170" s="48" t="s">
        <v>224</v>
      </c>
    </row>
    <row r="171" spans="1:4">
      <c r="A171" s="48"/>
      <c r="B171" s="49"/>
      <c r="C171" s="49">
        <v>6805</v>
      </c>
      <c r="D171" s="48" t="s">
        <v>225</v>
      </c>
    </row>
    <row r="172" spans="1:4">
      <c r="A172" s="48"/>
      <c r="B172" s="49"/>
      <c r="C172" s="49">
        <v>6806</v>
      </c>
      <c r="D172" s="48" t="s">
        <v>226</v>
      </c>
    </row>
    <row r="173" spans="1:4">
      <c r="A173" s="48"/>
      <c r="B173" s="49"/>
      <c r="C173" s="49">
        <v>6849</v>
      </c>
      <c r="D173" s="48" t="s">
        <v>334</v>
      </c>
    </row>
    <row r="174" spans="1:4">
      <c r="A174" s="45"/>
      <c r="B174" s="46"/>
      <c r="C174" s="46"/>
      <c r="D174" s="45"/>
    </row>
    <row r="175" spans="1:4">
      <c r="A175" s="45" t="s">
        <v>9</v>
      </c>
      <c r="B175" s="47">
        <v>6850</v>
      </c>
      <c r="C175" s="47"/>
      <c r="D175" s="45" t="s">
        <v>227</v>
      </c>
    </row>
    <row r="176" spans="1:4">
      <c r="A176" s="48" t="s">
        <v>37</v>
      </c>
      <c r="B176" s="49"/>
      <c r="C176" s="49">
        <v>6851</v>
      </c>
      <c r="D176" s="48" t="s">
        <v>222</v>
      </c>
    </row>
    <row r="177" spans="1:4">
      <c r="A177" s="48"/>
      <c r="B177" s="49"/>
      <c r="C177" s="49">
        <v>6852</v>
      </c>
      <c r="D177" s="48" t="s">
        <v>174</v>
      </c>
    </row>
    <row r="178" spans="1:4">
      <c r="A178" s="48"/>
      <c r="B178" s="49"/>
      <c r="C178" s="49">
        <v>6853</v>
      </c>
      <c r="D178" s="48" t="s">
        <v>223</v>
      </c>
    </row>
    <row r="179" spans="1:4">
      <c r="A179" s="48"/>
      <c r="B179" s="49"/>
      <c r="C179" s="49">
        <v>6854</v>
      </c>
      <c r="D179" s="48" t="s">
        <v>224</v>
      </c>
    </row>
    <row r="180" spans="1:4">
      <c r="A180" s="48"/>
      <c r="B180" s="49"/>
      <c r="C180" s="49">
        <v>6855</v>
      </c>
      <c r="D180" s="48" t="s">
        <v>225</v>
      </c>
    </row>
    <row r="181" spans="1:4">
      <c r="A181" s="48"/>
      <c r="B181" s="49"/>
      <c r="C181" s="49">
        <v>6856</v>
      </c>
      <c r="D181" s="48" t="s">
        <v>228</v>
      </c>
    </row>
    <row r="182" spans="1:4">
      <c r="A182" s="48"/>
      <c r="B182" s="49"/>
      <c r="C182" s="49">
        <v>6899</v>
      </c>
      <c r="D182" s="48" t="s">
        <v>334</v>
      </c>
    </row>
    <row r="183" spans="1:4">
      <c r="A183" s="45"/>
      <c r="B183" s="46"/>
      <c r="C183" s="46"/>
      <c r="D183" s="45"/>
    </row>
    <row r="184" spans="1:4" ht="24">
      <c r="A184" s="45" t="s">
        <v>9</v>
      </c>
      <c r="B184" s="47">
        <v>6900</v>
      </c>
      <c r="C184" s="47"/>
      <c r="D184" s="45" t="s">
        <v>229</v>
      </c>
    </row>
    <row r="185" spans="1:4">
      <c r="A185" s="48" t="s">
        <v>37</v>
      </c>
      <c r="B185" s="49"/>
      <c r="C185" s="49">
        <v>6901</v>
      </c>
      <c r="D185" s="48" t="s">
        <v>337</v>
      </c>
    </row>
    <row r="186" spans="1:4">
      <c r="A186" s="48"/>
      <c r="B186" s="49"/>
      <c r="C186" s="49">
        <v>6902</v>
      </c>
      <c r="D186" s="48" t="s">
        <v>338</v>
      </c>
    </row>
    <row r="187" spans="1:4">
      <c r="A187" s="48"/>
      <c r="B187" s="49"/>
      <c r="C187" s="49">
        <v>6903</v>
      </c>
      <c r="D187" s="48" t="s">
        <v>339</v>
      </c>
    </row>
    <row r="188" spans="1:4">
      <c r="A188" s="48"/>
      <c r="B188" s="49"/>
      <c r="C188" s="49">
        <v>6904</v>
      </c>
      <c r="D188" s="48" t="s">
        <v>340</v>
      </c>
    </row>
    <row r="189" spans="1:4">
      <c r="A189" s="48"/>
      <c r="B189" s="49"/>
      <c r="C189" s="49">
        <v>6905</v>
      </c>
      <c r="D189" s="48" t="s">
        <v>341</v>
      </c>
    </row>
    <row r="190" spans="1:4">
      <c r="A190" s="48"/>
      <c r="B190" s="49"/>
      <c r="C190" s="49">
        <v>6906</v>
      </c>
      <c r="D190" s="48" t="s">
        <v>342</v>
      </c>
    </row>
    <row r="191" spans="1:4">
      <c r="A191" s="48"/>
      <c r="B191" s="49"/>
      <c r="C191" s="49">
        <v>6907</v>
      </c>
      <c r="D191" s="48" t="s">
        <v>343</v>
      </c>
    </row>
    <row r="192" spans="1:4">
      <c r="A192" s="48"/>
      <c r="B192" s="49"/>
      <c r="C192" s="49">
        <v>6908</v>
      </c>
      <c r="D192" s="48" t="s">
        <v>344</v>
      </c>
    </row>
    <row r="193" spans="1:4">
      <c r="A193" s="48"/>
      <c r="B193" s="49"/>
      <c r="C193" s="49">
        <v>6911</v>
      </c>
      <c r="D193" s="48" t="s">
        <v>230</v>
      </c>
    </row>
    <row r="194" spans="1:4">
      <c r="A194" s="48"/>
      <c r="B194" s="49"/>
      <c r="C194" s="49">
        <v>6912</v>
      </c>
      <c r="D194" s="48" t="s">
        <v>345</v>
      </c>
    </row>
    <row r="195" spans="1:4">
      <c r="A195" s="48"/>
      <c r="B195" s="49"/>
      <c r="C195" s="49">
        <v>6913</v>
      </c>
      <c r="D195" s="48" t="s">
        <v>346</v>
      </c>
    </row>
    <row r="196" spans="1:4">
      <c r="A196" s="48"/>
      <c r="B196" s="49"/>
      <c r="C196" s="49">
        <v>6914</v>
      </c>
      <c r="D196" s="48" t="s">
        <v>347</v>
      </c>
    </row>
    <row r="197" spans="1:4">
      <c r="A197" s="48"/>
      <c r="B197" s="49"/>
      <c r="C197" s="49">
        <v>6915</v>
      </c>
      <c r="D197" s="48" t="s">
        <v>348</v>
      </c>
    </row>
    <row r="198" spans="1:4">
      <c r="A198" s="48"/>
      <c r="B198" s="49"/>
      <c r="C198" s="49">
        <v>6916</v>
      </c>
      <c r="D198" s="48" t="s">
        <v>349</v>
      </c>
    </row>
    <row r="199" spans="1:4">
      <c r="A199" s="48"/>
      <c r="B199" s="49"/>
      <c r="C199" s="49">
        <v>6917</v>
      </c>
      <c r="D199" s="48" t="s">
        <v>231</v>
      </c>
    </row>
    <row r="200" spans="1:4">
      <c r="A200" s="48"/>
      <c r="B200" s="49"/>
      <c r="C200" s="49">
        <v>6918</v>
      </c>
      <c r="D200" s="48" t="s">
        <v>350</v>
      </c>
    </row>
    <row r="201" spans="1:4">
      <c r="A201" s="48"/>
      <c r="B201" s="49"/>
      <c r="C201" s="49">
        <v>6921</v>
      </c>
      <c r="D201" s="48" t="s">
        <v>351</v>
      </c>
    </row>
    <row r="202" spans="1:4">
      <c r="A202" s="48"/>
      <c r="B202" s="49"/>
      <c r="C202" s="49">
        <v>6922</v>
      </c>
      <c r="D202" s="48" t="s">
        <v>352</v>
      </c>
    </row>
    <row r="203" spans="1:4">
      <c r="A203" s="48"/>
      <c r="B203" s="49"/>
      <c r="C203" s="49">
        <v>6923</v>
      </c>
      <c r="D203" s="48" t="s">
        <v>353</v>
      </c>
    </row>
    <row r="204" spans="1:4">
      <c r="A204" s="48"/>
      <c r="B204" s="49"/>
      <c r="C204" s="49">
        <v>6949</v>
      </c>
      <c r="D204" s="48" t="s">
        <v>354</v>
      </c>
    </row>
    <row r="205" spans="1:4">
      <c r="A205" s="45"/>
      <c r="B205" s="46"/>
      <c r="C205" s="46"/>
      <c r="D205" s="45"/>
    </row>
    <row r="206" spans="1:4" ht="23.25" customHeight="1">
      <c r="A206" s="45" t="s">
        <v>9</v>
      </c>
      <c r="B206" s="47">
        <v>7000</v>
      </c>
      <c r="C206" s="47"/>
      <c r="D206" s="45" t="s">
        <v>232</v>
      </c>
    </row>
    <row r="207" spans="1:4" ht="23.25" customHeight="1">
      <c r="A207" s="48" t="s">
        <v>37</v>
      </c>
      <c r="B207" s="49"/>
      <c r="C207" s="49">
        <v>7001</v>
      </c>
      <c r="D207" s="48" t="s">
        <v>355</v>
      </c>
    </row>
    <row r="208" spans="1:4" ht="23.25" customHeight="1">
      <c r="A208" s="48"/>
      <c r="B208" s="49"/>
      <c r="C208" s="49">
        <v>7002</v>
      </c>
      <c r="D208" s="48" t="s">
        <v>356</v>
      </c>
    </row>
    <row r="209" spans="1:4" ht="23.25" customHeight="1">
      <c r="A209" s="48"/>
      <c r="B209" s="49"/>
      <c r="C209" s="49">
        <v>7003</v>
      </c>
      <c r="D209" s="48" t="s">
        <v>233</v>
      </c>
    </row>
    <row r="210" spans="1:4" ht="23.25" customHeight="1">
      <c r="A210" s="48"/>
      <c r="B210" s="49"/>
      <c r="C210" s="49">
        <v>7004</v>
      </c>
      <c r="D210" s="48" t="s">
        <v>357</v>
      </c>
    </row>
    <row r="211" spans="1:4" ht="23.25" customHeight="1">
      <c r="A211" s="48"/>
      <c r="B211" s="49"/>
      <c r="C211" s="49">
        <v>7005</v>
      </c>
      <c r="D211" s="48" t="s">
        <v>358</v>
      </c>
    </row>
    <row r="212" spans="1:4" ht="23.25" customHeight="1">
      <c r="A212" s="48"/>
      <c r="B212" s="49"/>
      <c r="C212" s="49">
        <v>7006</v>
      </c>
      <c r="D212" s="48" t="s">
        <v>359</v>
      </c>
    </row>
    <row r="213" spans="1:4" ht="23.25" customHeight="1">
      <c r="A213" s="48"/>
      <c r="B213" s="49"/>
      <c r="C213" s="49">
        <v>7007</v>
      </c>
      <c r="D213" s="48" t="s">
        <v>234</v>
      </c>
    </row>
    <row r="214" spans="1:4" ht="23.25" customHeight="1">
      <c r="A214" s="48"/>
      <c r="B214" s="49"/>
      <c r="C214" s="49">
        <v>7008</v>
      </c>
      <c r="D214" s="48" t="s">
        <v>235</v>
      </c>
    </row>
    <row r="215" spans="1:4" ht="23.25" customHeight="1">
      <c r="A215" s="48"/>
      <c r="B215" s="49"/>
      <c r="C215" s="49">
        <v>7011</v>
      </c>
      <c r="D215" s="48" t="s">
        <v>236</v>
      </c>
    </row>
    <row r="216" spans="1:4" ht="23.25" customHeight="1">
      <c r="A216" s="48"/>
      <c r="B216" s="49"/>
      <c r="C216" s="49">
        <v>7012</v>
      </c>
      <c r="D216" s="48" t="s">
        <v>237</v>
      </c>
    </row>
    <row r="217" spans="1:4" ht="23.25" customHeight="1">
      <c r="A217" s="48"/>
      <c r="B217" s="49"/>
      <c r="C217" s="49">
        <v>7013</v>
      </c>
      <c r="D217" s="48" t="s">
        <v>238</v>
      </c>
    </row>
    <row r="218" spans="1:4" ht="23.25" customHeight="1">
      <c r="A218" s="48"/>
      <c r="B218" s="49"/>
      <c r="C218" s="49">
        <v>7014</v>
      </c>
      <c r="D218" s="48" t="s">
        <v>239</v>
      </c>
    </row>
    <row r="219" spans="1:4" ht="23.25" customHeight="1">
      <c r="A219" s="48"/>
      <c r="B219" s="49"/>
      <c r="C219" s="49">
        <v>7015</v>
      </c>
      <c r="D219" s="48" t="s">
        <v>240</v>
      </c>
    </row>
    <row r="220" spans="1:4" ht="23.25" customHeight="1">
      <c r="A220" s="48"/>
      <c r="B220" s="49"/>
      <c r="C220" s="49">
        <v>7016</v>
      </c>
      <c r="D220" s="48" t="s">
        <v>241</v>
      </c>
    </row>
    <row r="221" spans="1:4" ht="23.25" customHeight="1">
      <c r="A221" s="48"/>
      <c r="B221" s="49"/>
      <c r="C221" s="49">
        <v>7017</v>
      </c>
      <c r="D221" s="48" t="s">
        <v>242</v>
      </c>
    </row>
    <row r="222" spans="1:4" ht="23.25" customHeight="1">
      <c r="A222" s="48"/>
      <c r="B222" s="49"/>
      <c r="C222" s="49">
        <v>7049</v>
      </c>
      <c r="D222" s="48" t="s">
        <v>20</v>
      </c>
    </row>
    <row r="223" spans="1:4" ht="23.25" customHeight="1">
      <c r="A223" s="45"/>
      <c r="B223" s="46"/>
      <c r="C223" s="46"/>
      <c r="D223" s="45"/>
    </row>
    <row r="224" spans="1:4" ht="23.25" customHeight="1">
      <c r="A224" s="369" t="s">
        <v>243</v>
      </c>
      <c r="B224" s="370"/>
      <c r="C224" s="45"/>
      <c r="D224" s="45" t="s">
        <v>244</v>
      </c>
    </row>
    <row r="225" spans="1:4" ht="23.25" customHeight="1">
      <c r="A225" s="45" t="s">
        <v>9</v>
      </c>
      <c r="B225" s="47">
        <v>7350</v>
      </c>
      <c r="C225" s="47"/>
      <c r="D225" s="45" t="s">
        <v>245</v>
      </c>
    </row>
    <row r="226" spans="1:4" ht="23.25" customHeight="1">
      <c r="A226" s="48" t="s">
        <v>37</v>
      </c>
      <c r="B226" s="49"/>
      <c r="C226" s="49">
        <v>7351</v>
      </c>
      <c r="D226" s="48" t="s">
        <v>246</v>
      </c>
    </row>
    <row r="227" spans="1:4" ht="23.25" customHeight="1">
      <c r="A227" s="48"/>
      <c r="B227" s="49"/>
      <c r="C227" s="49">
        <v>7352</v>
      </c>
      <c r="D227" s="48" t="s">
        <v>247</v>
      </c>
    </row>
    <row r="228" spans="1:4" ht="23.25" customHeight="1">
      <c r="A228" s="48"/>
      <c r="B228" s="49"/>
      <c r="C228" s="49">
        <v>7353</v>
      </c>
      <c r="D228" s="48" t="s">
        <v>248</v>
      </c>
    </row>
    <row r="229" spans="1:4" ht="23.25" customHeight="1">
      <c r="A229" s="48"/>
      <c r="B229" s="49"/>
      <c r="C229" s="49">
        <v>7354</v>
      </c>
      <c r="D229" s="48" t="s">
        <v>249</v>
      </c>
    </row>
    <row r="230" spans="1:4" ht="23.25" customHeight="1">
      <c r="A230" s="48"/>
      <c r="B230" s="49"/>
      <c r="C230" s="49">
        <v>7355</v>
      </c>
      <c r="D230" s="48" t="s">
        <v>250</v>
      </c>
    </row>
    <row r="231" spans="1:4" ht="23.25" customHeight="1">
      <c r="A231" s="48"/>
      <c r="B231" s="49"/>
      <c r="C231" s="49">
        <v>7399</v>
      </c>
      <c r="D231" s="48" t="s">
        <v>169</v>
      </c>
    </row>
    <row r="232" spans="1:4" ht="23.25" customHeight="1">
      <c r="A232" s="45"/>
      <c r="B232" s="46"/>
      <c r="C232" s="46"/>
      <c r="D232" s="45"/>
    </row>
    <row r="233" spans="1:4" ht="23.25" customHeight="1">
      <c r="A233" s="369" t="s">
        <v>251</v>
      </c>
      <c r="B233" s="370"/>
      <c r="C233" s="45"/>
      <c r="D233" s="45" t="s">
        <v>252</v>
      </c>
    </row>
    <row r="234" spans="1:4" ht="23.25" customHeight="1">
      <c r="A234" s="45"/>
      <c r="B234" s="46"/>
      <c r="C234" s="46"/>
      <c r="D234" s="45"/>
    </row>
    <row r="235" spans="1:4" ht="23.25" customHeight="1">
      <c r="A235" s="45" t="s">
        <v>9</v>
      </c>
      <c r="B235" s="47">
        <v>7750</v>
      </c>
      <c r="C235" s="47"/>
      <c r="D235" s="45" t="s">
        <v>24</v>
      </c>
    </row>
    <row r="236" spans="1:4" ht="23.25" customHeight="1">
      <c r="A236" s="48" t="s">
        <v>37</v>
      </c>
      <c r="B236" s="49"/>
      <c r="C236" s="49">
        <v>7751</v>
      </c>
      <c r="D236" s="48" t="s">
        <v>253</v>
      </c>
    </row>
    <row r="237" spans="1:4" ht="23.25" customHeight="1">
      <c r="A237" s="48"/>
      <c r="B237" s="49"/>
      <c r="C237" s="49">
        <v>7752</v>
      </c>
      <c r="D237" s="48" t="s">
        <v>25</v>
      </c>
    </row>
    <row r="238" spans="1:4" ht="23.25" customHeight="1">
      <c r="A238" s="48"/>
      <c r="B238" s="49"/>
      <c r="C238" s="49">
        <v>7753</v>
      </c>
      <c r="D238" s="48" t="s">
        <v>254</v>
      </c>
    </row>
    <row r="239" spans="1:4" ht="23.25" customHeight="1">
      <c r="A239" s="48"/>
      <c r="B239" s="49"/>
      <c r="C239" s="49">
        <v>7754</v>
      </c>
      <c r="D239" s="48" t="s">
        <v>255</v>
      </c>
    </row>
    <row r="240" spans="1:4" ht="23.25" customHeight="1">
      <c r="A240" s="48"/>
      <c r="B240" s="49"/>
      <c r="C240" s="49">
        <v>7755</v>
      </c>
      <c r="D240" s="48" t="s">
        <v>256</v>
      </c>
    </row>
    <row r="241" spans="1:4" ht="23.25" customHeight="1">
      <c r="A241" s="48"/>
      <c r="B241" s="49"/>
      <c r="C241" s="49">
        <v>7756</v>
      </c>
      <c r="D241" s="48" t="s">
        <v>257</v>
      </c>
    </row>
    <row r="242" spans="1:4" ht="23.25" customHeight="1">
      <c r="A242" s="48"/>
      <c r="B242" s="49"/>
      <c r="C242" s="49">
        <v>7757</v>
      </c>
      <c r="D242" s="48" t="s">
        <v>258</v>
      </c>
    </row>
    <row r="243" spans="1:4" ht="23.25" customHeight="1">
      <c r="A243" s="48"/>
      <c r="B243" s="49"/>
      <c r="C243" s="49">
        <v>7758</v>
      </c>
      <c r="D243" s="48" t="s">
        <v>26</v>
      </c>
    </row>
    <row r="244" spans="1:4" ht="23.25" customHeight="1">
      <c r="A244" s="48"/>
      <c r="B244" s="49"/>
      <c r="C244" s="49">
        <v>7761</v>
      </c>
      <c r="D244" s="48" t="s">
        <v>27</v>
      </c>
    </row>
    <row r="245" spans="1:4" ht="23.25" customHeight="1">
      <c r="A245" s="48"/>
      <c r="B245" s="49"/>
      <c r="C245" s="49">
        <v>7762</v>
      </c>
      <c r="D245" s="48" t="s">
        <v>259</v>
      </c>
    </row>
    <row r="246" spans="1:4" ht="23.25" customHeight="1">
      <c r="A246" s="48"/>
      <c r="B246" s="49"/>
      <c r="C246" s="49">
        <v>7763</v>
      </c>
      <c r="D246" s="48" t="s">
        <v>260</v>
      </c>
    </row>
    <row r="247" spans="1:4" ht="23.25" customHeight="1">
      <c r="A247" s="45"/>
      <c r="B247" s="49"/>
      <c r="C247" s="49">
        <v>7764</v>
      </c>
      <c r="D247" s="48" t="s">
        <v>261</v>
      </c>
    </row>
    <row r="248" spans="1:4" ht="23.25" customHeight="1">
      <c r="A248" s="45"/>
      <c r="B248" s="49"/>
      <c r="C248" s="49">
        <v>7765</v>
      </c>
      <c r="D248" s="48" t="s">
        <v>262</v>
      </c>
    </row>
    <row r="249" spans="1:4" ht="23.25" customHeight="1">
      <c r="A249" s="48"/>
      <c r="B249" s="49"/>
      <c r="C249" s="49">
        <v>7799</v>
      </c>
      <c r="D249" s="48" t="s">
        <v>28</v>
      </c>
    </row>
    <row r="250" spans="1:4" ht="23.25" customHeight="1">
      <c r="A250" s="48"/>
      <c r="B250" s="49"/>
      <c r="C250" s="49"/>
      <c r="D250" s="48"/>
    </row>
    <row r="251" spans="1:4" ht="23.25" customHeight="1">
      <c r="A251" s="48"/>
      <c r="B251" s="49"/>
      <c r="C251" s="49"/>
      <c r="D251" s="48"/>
    </row>
    <row r="252" spans="1:4" ht="23.25" customHeight="1">
      <c r="A252" s="45" t="s">
        <v>9</v>
      </c>
      <c r="B252" s="46">
        <v>8150</v>
      </c>
      <c r="C252" s="46"/>
      <c r="D252" s="45" t="s">
        <v>31</v>
      </c>
    </row>
    <row r="253" spans="1:4" ht="23.25" customHeight="1">
      <c r="A253" s="48" t="s">
        <v>37</v>
      </c>
      <c r="B253" s="49"/>
      <c r="C253" s="49">
        <v>8151</v>
      </c>
      <c r="D253" s="48" t="s">
        <v>263</v>
      </c>
    </row>
    <row r="254" spans="1:4" ht="23.25" customHeight="1">
      <c r="A254" s="48"/>
      <c r="B254" s="49"/>
      <c r="C254" s="49">
        <v>8152</v>
      </c>
      <c r="D254" s="48" t="s">
        <v>264</v>
      </c>
    </row>
    <row r="255" spans="1:4" ht="23.25" customHeight="1">
      <c r="A255" s="48"/>
      <c r="B255" s="49"/>
      <c r="C255" s="49">
        <v>8153</v>
      </c>
      <c r="D255" s="48" t="s">
        <v>265</v>
      </c>
    </row>
    <row r="256" spans="1:4" ht="23.25" customHeight="1">
      <c r="A256" s="48"/>
      <c r="B256" s="49"/>
      <c r="C256" s="49">
        <v>8154</v>
      </c>
      <c r="D256" s="48" t="s">
        <v>266</v>
      </c>
    </row>
    <row r="257" spans="1:4" ht="23.25" customHeight="1">
      <c r="A257" s="48"/>
      <c r="B257" s="49"/>
      <c r="C257" s="49">
        <v>8199</v>
      </c>
      <c r="D257" s="48" t="s">
        <v>360</v>
      </c>
    </row>
    <row r="258" spans="1:4" ht="23.25" customHeight="1">
      <c r="A258" s="45" t="s">
        <v>9</v>
      </c>
      <c r="B258" s="47">
        <v>9000</v>
      </c>
      <c r="C258" s="47"/>
      <c r="D258" s="45" t="s">
        <v>267</v>
      </c>
    </row>
    <row r="259" spans="1:4" ht="23.25" customHeight="1">
      <c r="A259" s="48" t="s">
        <v>268</v>
      </c>
      <c r="B259" s="49"/>
      <c r="C259" s="49">
        <v>9001</v>
      </c>
      <c r="D259" s="48" t="s">
        <v>269</v>
      </c>
    </row>
    <row r="260" spans="1:4" ht="23.25" customHeight="1">
      <c r="A260" s="48"/>
      <c r="B260" s="49"/>
      <c r="C260" s="49">
        <v>9002</v>
      </c>
      <c r="D260" s="48" t="s">
        <v>270</v>
      </c>
    </row>
    <row r="261" spans="1:4" ht="23.25" customHeight="1">
      <c r="A261" s="48"/>
      <c r="B261" s="49"/>
      <c r="C261" s="49">
        <v>9003</v>
      </c>
      <c r="D261" s="48" t="s">
        <v>271</v>
      </c>
    </row>
    <row r="262" spans="1:4" ht="23.25" customHeight="1">
      <c r="A262" s="48"/>
      <c r="B262" s="49"/>
      <c r="C262" s="49">
        <v>9004</v>
      </c>
      <c r="D262" s="48" t="s">
        <v>272</v>
      </c>
    </row>
    <row r="263" spans="1:4" ht="23.25" customHeight="1">
      <c r="A263" s="48"/>
      <c r="B263" s="49"/>
      <c r="C263" s="49">
        <v>9049</v>
      </c>
      <c r="D263" s="48" t="s">
        <v>361</v>
      </c>
    </row>
    <row r="264" spans="1:4" ht="23.25" customHeight="1">
      <c r="A264" s="45"/>
      <c r="B264" s="46"/>
      <c r="C264" s="46"/>
      <c r="D264" s="45"/>
    </row>
    <row r="265" spans="1:4" ht="23.25" customHeight="1">
      <c r="A265" s="45" t="s">
        <v>9</v>
      </c>
      <c r="B265" s="47">
        <v>9050</v>
      </c>
      <c r="C265" s="47"/>
      <c r="D265" s="45" t="s">
        <v>32</v>
      </c>
    </row>
    <row r="266" spans="1:4" ht="23.25" customHeight="1">
      <c r="A266" s="48" t="s">
        <v>37</v>
      </c>
      <c r="B266" s="49"/>
      <c r="C266" s="49">
        <v>9051</v>
      </c>
      <c r="D266" s="48" t="s">
        <v>362</v>
      </c>
    </row>
    <row r="267" spans="1:4" ht="23.25" customHeight="1">
      <c r="A267" s="48"/>
      <c r="B267" s="49"/>
      <c r="C267" s="49">
        <v>9052</v>
      </c>
      <c r="D267" s="48" t="s">
        <v>363</v>
      </c>
    </row>
    <row r="268" spans="1:4" ht="23.25" customHeight="1">
      <c r="A268" s="48"/>
      <c r="B268" s="49"/>
      <c r="C268" s="49">
        <v>9053</v>
      </c>
      <c r="D268" s="48" t="s">
        <v>364</v>
      </c>
    </row>
    <row r="269" spans="1:4" ht="23.25" customHeight="1">
      <c r="A269" s="48"/>
      <c r="B269" s="49"/>
      <c r="C269" s="49">
        <v>9054</v>
      </c>
      <c r="D269" s="48" t="s">
        <v>365</v>
      </c>
    </row>
    <row r="270" spans="1:4" ht="23.25" customHeight="1">
      <c r="A270" s="48"/>
      <c r="B270" s="49"/>
      <c r="C270" s="49">
        <v>9055</v>
      </c>
      <c r="D270" s="48" t="s">
        <v>366</v>
      </c>
    </row>
    <row r="271" spans="1:4" ht="23.25" customHeight="1">
      <c r="A271" s="48"/>
      <c r="B271" s="49"/>
      <c r="C271" s="49">
        <v>9056</v>
      </c>
      <c r="D271" s="48" t="s">
        <v>367</v>
      </c>
    </row>
    <row r="272" spans="1:4" ht="23.25" customHeight="1">
      <c r="A272" s="48"/>
      <c r="B272" s="49"/>
      <c r="C272" s="49">
        <v>9057</v>
      </c>
      <c r="D272" s="48" t="s">
        <v>368</v>
      </c>
    </row>
    <row r="273" spans="1:4" ht="23.25" customHeight="1">
      <c r="A273" s="48"/>
      <c r="B273" s="49"/>
      <c r="C273" s="49">
        <v>9058</v>
      </c>
      <c r="D273" s="48" t="s">
        <v>369</v>
      </c>
    </row>
    <row r="274" spans="1:4" ht="23.25" customHeight="1">
      <c r="A274" s="48"/>
      <c r="B274" s="49"/>
      <c r="C274" s="49">
        <v>9061</v>
      </c>
      <c r="D274" s="48" t="s">
        <v>370</v>
      </c>
    </row>
    <row r="275" spans="1:4" ht="23.25" customHeight="1">
      <c r="A275" s="48"/>
      <c r="B275" s="49"/>
      <c r="C275" s="49">
        <v>9062</v>
      </c>
      <c r="D275" s="48" t="s">
        <v>371</v>
      </c>
    </row>
    <row r="276" spans="1:4" ht="23.25" customHeight="1">
      <c r="A276" s="48"/>
      <c r="B276" s="49"/>
      <c r="C276" s="49">
        <v>9063</v>
      </c>
      <c r="D276" s="48" t="s">
        <v>372</v>
      </c>
    </row>
    <row r="277" spans="1:4" ht="23.25" customHeight="1">
      <c r="A277" s="48"/>
      <c r="B277" s="49"/>
      <c r="C277" s="49">
        <v>9064</v>
      </c>
      <c r="D277" s="48" t="s">
        <v>373</v>
      </c>
    </row>
    <row r="278" spans="1:4" ht="23.25" customHeight="1">
      <c r="A278" s="48"/>
      <c r="B278" s="49"/>
      <c r="C278" s="49">
        <v>9065</v>
      </c>
      <c r="D278" s="48" t="s">
        <v>374</v>
      </c>
    </row>
    <row r="279" spans="1:4" ht="23.25" customHeight="1">
      <c r="A279" s="48"/>
      <c r="B279" s="49"/>
      <c r="C279" s="49">
        <v>9066</v>
      </c>
      <c r="D279" s="48" t="s">
        <v>375</v>
      </c>
    </row>
    <row r="280" spans="1:4" ht="23.25" customHeight="1">
      <c r="A280" s="48"/>
      <c r="B280" s="49"/>
      <c r="C280" s="49">
        <v>9099</v>
      </c>
      <c r="D280" s="48" t="s">
        <v>376</v>
      </c>
    </row>
    <row r="281" spans="1:4" ht="23.25" customHeight="1">
      <c r="A281" s="45"/>
      <c r="B281" s="46"/>
      <c r="C281" s="46"/>
      <c r="D281" s="45"/>
    </row>
    <row r="282" spans="1:4" ht="23.25" customHeight="1">
      <c r="A282" s="45" t="s">
        <v>9</v>
      </c>
      <c r="B282" s="47">
        <v>9100</v>
      </c>
      <c r="C282" s="47"/>
      <c r="D282" s="45" t="s">
        <v>273</v>
      </c>
    </row>
    <row r="283" spans="1:4" ht="23.25" customHeight="1">
      <c r="A283" s="48" t="s">
        <v>37</v>
      </c>
      <c r="B283" s="46"/>
      <c r="C283" s="49">
        <v>9101</v>
      </c>
      <c r="D283" s="48" t="s">
        <v>377</v>
      </c>
    </row>
    <row r="284" spans="1:4" ht="23.25" customHeight="1">
      <c r="A284" s="45"/>
      <c r="B284" s="46"/>
      <c r="C284" s="49">
        <v>9102</v>
      </c>
      <c r="D284" s="48" t="s">
        <v>378</v>
      </c>
    </row>
    <row r="285" spans="1:4" ht="23.25" customHeight="1">
      <c r="A285" s="45"/>
      <c r="B285" s="46"/>
      <c r="C285" s="49">
        <v>9103</v>
      </c>
      <c r="D285" s="48" t="s">
        <v>379</v>
      </c>
    </row>
    <row r="286" spans="1:4" ht="23.25" customHeight="1">
      <c r="A286" s="45"/>
      <c r="B286" s="46"/>
      <c r="C286" s="49">
        <v>9104</v>
      </c>
      <c r="D286" s="48" t="s">
        <v>380</v>
      </c>
    </row>
    <row r="287" spans="1:4" ht="23.25" customHeight="1">
      <c r="A287" s="45"/>
      <c r="B287" s="46"/>
      <c r="C287" s="49">
        <v>9105</v>
      </c>
      <c r="D287" s="48" t="s">
        <v>381</v>
      </c>
    </row>
    <row r="288" spans="1:4" ht="23.25" customHeight="1">
      <c r="A288" s="45"/>
      <c r="B288" s="46"/>
      <c r="C288" s="49">
        <v>9106</v>
      </c>
      <c r="D288" s="48" t="s">
        <v>382</v>
      </c>
    </row>
    <row r="289" spans="1:4" ht="23.25" customHeight="1">
      <c r="A289" s="45"/>
      <c r="B289" s="46"/>
      <c r="C289" s="49">
        <v>9107</v>
      </c>
      <c r="D289" s="48" t="s">
        <v>383</v>
      </c>
    </row>
    <row r="290" spans="1:4" ht="23.25" customHeight="1">
      <c r="A290" s="45"/>
      <c r="B290" s="46"/>
      <c r="C290" s="49">
        <v>9108</v>
      </c>
      <c r="D290" s="48" t="s">
        <v>384</v>
      </c>
    </row>
    <row r="291" spans="1:4" ht="23.25" customHeight="1">
      <c r="A291" s="45"/>
      <c r="B291" s="46"/>
      <c r="C291" s="49">
        <v>9111</v>
      </c>
      <c r="D291" s="48" t="s">
        <v>385</v>
      </c>
    </row>
    <row r="292" spans="1:4" ht="23.25" customHeight="1">
      <c r="A292" s="45"/>
      <c r="B292" s="46"/>
      <c r="C292" s="49">
        <v>9112</v>
      </c>
      <c r="D292" s="48" t="s">
        <v>386</v>
      </c>
    </row>
    <row r="293" spans="1:4" ht="23.25" customHeight="1">
      <c r="A293" s="45"/>
      <c r="B293" s="46"/>
      <c r="C293" s="49">
        <v>9113</v>
      </c>
      <c r="D293" s="48" t="s">
        <v>387</v>
      </c>
    </row>
    <row r="294" spans="1:4" ht="23.25" customHeight="1">
      <c r="A294" s="45"/>
      <c r="B294" s="46"/>
      <c r="C294" s="49">
        <v>9114</v>
      </c>
      <c r="D294" s="48" t="s">
        <v>388</v>
      </c>
    </row>
    <row r="295" spans="1:4" ht="23.25" customHeight="1">
      <c r="A295" s="45"/>
      <c r="B295" s="46"/>
      <c r="C295" s="49">
        <v>9115</v>
      </c>
      <c r="D295" s="48" t="s">
        <v>389</v>
      </c>
    </row>
    <row r="296" spans="1:4" ht="23.25" customHeight="1">
      <c r="A296" s="45"/>
      <c r="B296" s="46"/>
      <c r="C296" s="49">
        <v>9116</v>
      </c>
      <c r="D296" s="48" t="s">
        <v>390</v>
      </c>
    </row>
    <row r="297" spans="1:4" ht="23.25" customHeight="1">
      <c r="A297" s="45"/>
      <c r="B297" s="46"/>
      <c r="C297" s="49">
        <v>9117</v>
      </c>
      <c r="D297" s="48" t="s">
        <v>231</v>
      </c>
    </row>
    <row r="298" spans="1:4" ht="23.25" customHeight="1">
      <c r="A298" s="45"/>
      <c r="B298" s="46"/>
      <c r="C298" s="49">
        <v>9118</v>
      </c>
      <c r="D298" s="48" t="s">
        <v>391</v>
      </c>
    </row>
    <row r="299" spans="1:4" ht="23.25" customHeight="1">
      <c r="A299" s="45"/>
      <c r="B299" s="46"/>
      <c r="C299" s="49">
        <v>9121</v>
      </c>
      <c r="D299" s="48" t="s">
        <v>392</v>
      </c>
    </row>
    <row r="300" spans="1:4" ht="23.25" customHeight="1">
      <c r="A300" s="45"/>
      <c r="B300" s="46"/>
      <c r="C300" s="49">
        <v>9122</v>
      </c>
      <c r="D300" s="48" t="s">
        <v>393</v>
      </c>
    </row>
    <row r="301" spans="1:4" ht="23.25" customHeight="1">
      <c r="A301" s="45"/>
      <c r="B301" s="46"/>
      <c r="C301" s="49">
        <v>9123</v>
      </c>
      <c r="D301" s="48" t="s">
        <v>394</v>
      </c>
    </row>
    <row r="302" spans="1:4" ht="23.25" customHeight="1">
      <c r="A302" s="45"/>
      <c r="B302" s="46"/>
      <c r="C302" s="49">
        <v>9149</v>
      </c>
      <c r="D302" s="48" t="s">
        <v>395</v>
      </c>
    </row>
    <row r="303" spans="1:4" ht="23.25" customHeight="1">
      <c r="A303" s="45"/>
      <c r="B303" s="46"/>
      <c r="C303" s="46"/>
      <c r="D303" s="48" t="s">
        <v>274</v>
      </c>
    </row>
    <row r="304" spans="1:4" ht="23.25" customHeight="1">
      <c r="A304" s="45"/>
      <c r="B304" s="46"/>
      <c r="C304" s="46"/>
      <c r="D304" s="45"/>
    </row>
    <row r="305" spans="1:4" ht="23.25" customHeight="1">
      <c r="A305" s="369" t="s">
        <v>275</v>
      </c>
      <c r="B305" s="370"/>
      <c r="C305" s="45"/>
      <c r="D305" s="45" t="s">
        <v>276</v>
      </c>
    </row>
    <row r="306" spans="1:4" ht="23.25" customHeight="1">
      <c r="A306" s="45"/>
      <c r="B306" s="46"/>
      <c r="C306" s="46"/>
      <c r="D306" s="48"/>
    </row>
    <row r="307" spans="1:4" ht="23.25" customHeight="1">
      <c r="A307" s="45" t="s">
        <v>9</v>
      </c>
      <c r="B307" s="47">
        <v>9200</v>
      </c>
      <c r="C307" s="47"/>
      <c r="D307" s="45" t="s">
        <v>277</v>
      </c>
    </row>
    <row r="308" spans="1:4" ht="23.25" customHeight="1">
      <c r="A308" s="48" t="s">
        <v>37</v>
      </c>
      <c r="B308" s="46"/>
      <c r="C308" s="49">
        <v>9201</v>
      </c>
      <c r="D308" s="48" t="s">
        <v>278</v>
      </c>
    </row>
    <row r="309" spans="1:4" ht="23.25" customHeight="1">
      <c r="A309" s="45"/>
      <c r="B309" s="46"/>
      <c r="C309" s="49">
        <v>9202</v>
      </c>
      <c r="D309" s="48" t="s">
        <v>279</v>
      </c>
    </row>
    <row r="310" spans="1:4" ht="23.25" customHeight="1">
      <c r="A310" s="45"/>
      <c r="B310" s="46"/>
      <c r="C310" s="49">
        <v>9203</v>
      </c>
      <c r="D310" s="48" t="s">
        <v>280</v>
      </c>
    </row>
    <row r="311" spans="1:4" ht="23.25" customHeight="1">
      <c r="A311" s="45"/>
      <c r="B311" s="46"/>
      <c r="C311" s="49">
        <v>9204</v>
      </c>
      <c r="D311" s="48" t="s">
        <v>281</v>
      </c>
    </row>
    <row r="312" spans="1:4" ht="23.25" customHeight="1">
      <c r="A312" s="45"/>
      <c r="B312" s="46"/>
      <c r="C312" s="49">
        <v>9249</v>
      </c>
      <c r="D312" s="48" t="s">
        <v>396</v>
      </c>
    </row>
    <row r="313" spans="1:4" ht="23.25" customHeight="1">
      <c r="A313" s="46"/>
      <c r="B313" s="46"/>
      <c r="C313" s="46"/>
      <c r="D313" s="48"/>
    </row>
    <row r="314" spans="1:4" ht="23.25" customHeight="1">
      <c r="A314" s="45" t="s">
        <v>9</v>
      </c>
      <c r="B314" s="47">
        <v>9250</v>
      </c>
      <c r="C314" s="47"/>
      <c r="D314" s="45" t="s">
        <v>282</v>
      </c>
    </row>
    <row r="315" spans="1:4" ht="23.25" customHeight="1">
      <c r="A315" s="48" t="s">
        <v>37</v>
      </c>
      <c r="B315" s="46"/>
      <c r="C315" s="49">
        <v>9251</v>
      </c>
      <c r="D315" s="48" t="s">
        <v>283</v>
      </c>
    </row>
    <row r="316" spans="1:4" ht="23.25" customHeight="1">
      <c r="A316" s="45"/>
      <c r="B316" s="46"/>
      <c r="C316" s="49">
        <v>9252</v>
      </c>
      <c r="D316" s="48" t="s">
        <v>284</v>
      </c>
    </row>
    <row r="317" spans="1:4" ht="23.25" customHeight="1">
      <c r="A317" s="45"/>
      <c r="B317" s="46"/>
      <c r="C317" s="49">
        <v>9253</v>
      </c>
      <c r="D317" s="48" t="s">
        <v>285</v>
      </c>
    </row>
    <row r="318" spans="1:4" ht="23.25" customHeight="1">
      <c r="A318" s="45"/>
      <c r="B318" s="46"/>
      <c r="C318" s="49">
        <v>9254</v>
      </c>
      <c r="D318" s="48" t="s">
        <v>286</v>
      </c>
    </row>
    <row r="319" spans="1:4" ht="23.25" customHeight="1">
      <c r="A319" s="45"/>
      <c r="B319" s="46"/>
      <c r="C319" s="49">
        <v>9255</v>
      </c>
      <c r="D319" s="48" t="s">
        <v>287</v>
      </c>
    </row>
    <row r="320" spans="1:4" ht="23.25" customHeight="1">
      <c r="A320" s="46"/>
      <c r="B320" s="46"/>
      <c r="C320" s="49">
        <v>9299</v>
      </c>
      <c r="D320" s="48" t="s">
        <v>397</v>
      </c>
    </row>
    <row r="321" spans="1:4" ht="23.25" customHeight="1">
      <c r="A321" s="45"/>
      <c r="B321" s="46"/>
      <c r="C321" s="46"/>
      <c r="D321" s="48"/>
    </row>
    <row r="322" spans="1:4" ht="23.25" customHeight="1">
      <c r="A322" s="45" t="s">
        <v>9</v>
      </c>
      <c r="B322" s="47">
        <v>9300</v>
      </c>
      <c r="C322" s="47"/>
      <c r="D322" s="45" t="s">
        <v>33</v>
      </c>
    </row>
    <row r="323" spans="1:4" ht="23.25" customHeight="1">
      <c r="A323" s="48" t="s">
        <v>37</v>
      </c>
      <c r="B323" s="49"/>
      <c r="C323" s="49">
        <v>9301</v>
      </c>
      <c r="D323" s="48" t="s">
        <v>288</v>
      </c>
    </row>
    <row r="324" spans="1:4" ht="23.25" customHeight="1">
      <c r="A324" s="48"/>
      <c r="B324" s="49"/>
      <c r="C324" s="49">
        <v>9302</v>
      </c>
      <c r="D324" s="48" t="s">
        <v>289</v>
      </c>
    </row>
    <row r="325" spans="1:4" ht="23.25" customHeight="1">
      <c r="A325" s="48"/>
      <c r="B325" s="49"/>
      <c r="C325" s="49">
        <v>9303</v>
      </c>
      <c r="D325" s="48" t="s">
        <v>290</v>
      </c>
    </row>
    <row r="326" spans="1:4" ht="23.25" customHeight="1">
      <c r="A326" s="48"/>
      <c r="B326" s="49"/>
      <c r="C326" s="49">
        <v>9304</v>
      </c>
      <c r="D326" s="48" t="s">
        <v>291</v>
      </c>
    </row>
    <row r="327" spans="1:4" ht="23.25" customHeight="1">
      <c r="A327" s="48"/>
      <c r="B327" s="49"/>
      <c r="C327" s="49">
        <v>9305</v>
      </c>
      <c r="D327" s="48" t="s">
        <v>292</v>
      </c>
    </row>
    <row r="328" spans="1:4" ht="23.25" customHeight="1">
      <c r="A328" s="48"/>
      <c r="B328" s="49"/>
      <c r="C328" s="49">
        <v>9349</v>
      </c>
      <c r="D328" s="48" t="s">
        <v>398</v>
      </c>
    </row>
    <row r="329" spans="1:4" ht="23.25" customHeight="1">
      <c r="A329" s="45"/>
      <c r="B329" s="46"/>
      <c r="C329" s="46"/>
      <c r="D329" s="45"/>
    </row>
    <row r="330" spans="1:4" ht="23.25" customHeight="1">
      <c r="A330" s="45" t="s">
        <v>9</v>
      </c>
      <c r="B330" s="47">
        <v>9350</v>
      </c>
      <c r="C330" s="47"/>
      <c r="D330" s="45" t="s">
        <v>293</v>
      </c>
    </row>
    <row r="331" spans="1:4" ht="23.25" customHeight="1">
      <c r="A331" s="48" t="s">
        <v>37</v>
      </c>
      <c r="B331" s="49"/>
      <c r="C331" s="49">
        <v>9351</v>
      </c>
      <c r="D331" s="48" t="s">
        <v>294</v>
      </c>
    </row>
    <row r="332" spans="1:4" ht="23.25" customHeight="1">
      <c r="A332" s="48"/>
      <c r="B332" s="49"/>
      <c r="C332" s="49">
        <v>9352</v>
      </c>
      <c r="D332" s="48" t="s">
        <v>295</v>
      </c>
    </row>
    <row r="333" spans="1:4" ht="23.25" customHeight="1">
      <c r="A333" s="48"/>
      <c r="B333" s="49"/>
      <c r="C333" s="49">
        <v>9353</v>
      </c>
      <c r="D333" s="48" t="s">
        <v>296</v>
      </c>
    </row>
    <row r="334" spans="1:4" ht="23.25" customHeight="1">
      <c r="A334" s="48"/>
      <c r="B334" s="49"/>
      <c r="C334" s="49">
        <v>9354</v>
      </c>
      <c r="D334" s="48" t="s">
        <v>297</v>
      </c>
    </row>
    <row r="335" spans="1:4" ht="23.25" customHeight="1">
      <c r="A335" s="48"/>
      <c r="B335" s="49"/>
      <c r="C335" s="49">
        <v>9355</v>
      </c>
      <c r="D335" s="48" t="s">
        <v>298</v>
      </c>
    </row>
    <row r="336" spans="1:4" ht="23.25" customHeight="1">
      <c r="A336" s="48"/>
      <c r="B336" s="49"/>
      <c r="C336" s="49">
        <v>9399</v>
      </c>
      <c r="D336" s="48" t="s">
        <v>399</v>
      </c>
    </row>
    <row r="337" spans="1:4" ht="23.25" customHeight="1">
      <c r="A337" s="48" t="s">
        <v>37</v>
      </c>
      <c r="B337" s="49"/>
      <c r="C337" s="49">
        <v>9401</v>
      </c>
      <c r="D337" s="48" t="s">
        <v>299</v>
      </c>
    </row>
    <row r="338" spans="1:4" ht="23.25" customHeight="1">
      <c r="A338" s="48"/>
      <c r="B338" s="49"/>
      <c r="C338" s="49">
        <v>9402</v>
      </c>
      <c r="D338" s="48" t="s">
        <v>300</v>
      </c>
    </row>
    <row r="339" spans="1:4" ht="23.25" customHeight="1">
      <c r="A339" s="48"/>
      <c r="B339" s="49"/>
      <c r="C339" s="49">
        <v>9403</v>
      </c>
      <c r="D339" s="48" t="s">
        <v>301</v>
      </c>
    </row>
  </sheetData>
  <mergeCells count="12">
    <mergeCell ref="A233:B233"/>
    <mergeCell ref="A305:B305"/>
    <mergeCell ref="F1:H1"/>
    <mergeCell ref="A1:E1"/>
    <mergeCell ref="A3:D3"/>
    <mergeCell ref="A6:B6"/>
    <mergeCell ref="A12:B12"/>
    <mergeCell ref="A22:B22"/>
    <mergeCell ref="A36:B36"/>
    <mergeCell ref="A38:B38"/>
    <mergeCell ref="A99:B99"/>
    <mergeCell ref="A224:B224"/>
  </mergeCells>
  <pageMargins left="0.75" right="0.33" top="0.68" bottom="0.38" header="0.35" footer="0.24"/>
  <pageSetup paperSize="9" orientation="portrait" verticalDpi="0" r:id="rId1"/>
  <headerFooter alignWithMargins="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 filterMode="1">
    <tabColor rgb="FF00B050"/>
  </sheetPr>
  <dimension ref="A1:AL237"/>
  <sheetViews>
    <sheetView showZeros="0" zoomScaleNormal="100" workbookViewId="0">
      <pane ySplit="9" topLeftCell="A201" activePane="bottomLeft" state="frozen"/>
      <selection activeCell="W62" sqref="W62"/>
      <selection pane="bottomLeft" activeCell="A10" sqref="A10:XFD200"/>
    </sheetView>
  </sheetViews>
  <sheetFormatPr defaultRowHeight="12.75"/>
  <cols>
    <col min="1" max="1" width="4.28515625" style="66" customWidth="1"/>
    <col min="2" max="2" width="9.5703125" style="84" customWidth="1"/>
    <col min="3" max="3" width="10.140625" style="66" customWidth="1"/>
    <col min="4" max="4" width="10" style="75" customWidth="1"/>
    <col min="5" max="5" width="66.42578125" style="66" customWidth="1"/>
    <col min="6" max="6" width="13.42578125" style="76" hidden="1" customWidth="1"/>
    <col min="7" max="7" width="13.42578125" style="76" customWidth="1"/>
    <col min="8" max="9" width="13.42578125" style="77" customWidth="1"/>
    <col min="10" max="11" width="13.42578125" style="78" hidden="1" customWidth="1"/>
    <col min="12" max="13" width="13.42578125" style="77" hidden="1" customWidth="1"/>
    <col min="14" max="15" width="13.42578125" style="79" hidden="1" customWidth="1"/>
    <col min="16" max="17" width="13.42578125" style="77" hidden="1" customWidth="1"/>
    <col min="18" max="21" width="13.42578125" style="79" hidden="1" customWidth="1"/>
    <col min="22" max="22" width="15.5703125" style="79" customWidth="1"/>
    <col min="23" max="34" width="13.42578125" style="79" hidden="1" customWidth="1"/>
    <col min="35" max="35" width="0.7109375" style="79" hidden="1" customWidth="1"/>
    <col min="36" max="36" width="17.5703125" style="80" customWidth="1"/>
    <col min="37" max="37" width="15.7109375" style="66" hidden="1" customWidth="1"/>
    <col min="38" max="38" width="9.140625" style="66" hidden="1" customWidth="1"/>
    <col min="39" max="16384" width="9.140625" style="66"/>
  </cols>
  <sheetData>
    <row r="1" spans="1:38" s="62" customFormat="1" ht="19.5" customHeight="1">
      <c r="A1" s="61">
        <f>IF(MAX('Bang ke'!A9:A13)=0,"",MAX('Bang ke'!A9:A13))</f>
        <v>4</v>
      </c>
      <c r="B1" s="81"/>
      <c r="C1" s="82"/>
      <c r="D1" s="82"/>
      <c r="E1" s="65" t="s">
        <v>439</v>
      </c>
      <c r="F1" s="65"/>
      <c r="G1" s="65"/>
      <c r="H1" s="65"/>
      <c r="I1" s="65"/>
      <c r="J1" s="65"/>
      <c r="K1" s="65"/>
      <c r="L1" s="65"/>
      <c r="M1" s="65"/>
      <c r="N1" s="65"/>
      <c r="O1" s="65"/>
      <c r="P1" s="65"/>
      <c r="Q1" s="65"/>
      <c r="R1" s="65"/>
      <c r="S1" s="65"/>
      <c r="T1" s="65"/>
      <c r="U1" s="65"/>
      <c r="V1" s="65"/>
      <c r="W1" s="65"/>
      <c r="X1" s="65"/>
      <c r="Y1" s="65"/>
      <c r="Z1" s="65"/>
      <c r="AA1" s="65"/>
      <c r="AB1" s="65"/>
      <c r="AC1" s="65"/>
      <c r="AD1" s="65"/>
      <c r="AE1" s="65"/>
      <c r="AF1" s="65"/>
      <c r="AG1" s="65"/>
      <c r="AH1" s="65"/>
      <c r="AI1" s="65"/>
      <c r="AJ1" s="65"/>
      <c r="AK1" s="65"/>
    </row>
    <row r="2" spans="1:38" s="62" customFormat="1" ht="19.5" customHeight="1">
      <c r="A2" s="88">
        <v>123</v>
      </c>
      <c r="B2" s="83"/>
      <c r="C2" s="83"/>
      <c r="D2" s="83"/>
      <c r="E2" s="65"/>
      <c r="F2" s="65"/>
      <c r="G2" s="65"/>
      <c r="H2" s="65"/>
      <c r="I2" s="65"/>
      <c r="J2" s="65"/>
      <c r="K2" s="65"/>
      <c r="L2" s="65"/>
      <c r="M2" s="65"/>
      <c r="N2" s="65"/>
      <c r="O2" s="65"/>
      <c r="P2" s="65"/>
      <c r="Q2" s="65"/>
      <c r="R2" s="65"/>
      <c r="S2" s="65"/>
      <c r="T2" s="65"/>
      <c r="U2" s="65"/>
      <c r="V2" s="65"/>
      <c r="W2" s="65"/>
      <c r="X2" s="65"/>
      <c r="Y2" s="65"/>
      <c r="Z2" s="65"/>
      <c r="AA2" s="65"/>
      <c r="AB2" s="65"/>
      <c r="AC2" s="65"/>
      <c r="AD2" s="65"/>
      <c r="AE2" s="65"/>
      <c r="AF2" s="65"/>
      <c r="AG2" s="65"/>
      <c r="AH2" s="65"/>
      <c r="AI2" s="65"/>
      <c r="AJ2" s="65"/>
      <c r="AK2" s="65"/>
    </row>
    <row r="3" spans="1:38" s="64" customFormat="1" ht="11.25" customHeight="1">
      <c r="E3" s="65"/>
      <c r="F3" s="65"/>
      <c r="G3" s="65"/>
      <c r="H3" s="65"/>
      <c r="I3" s="65"/>
      <c r="J3" s="65"/>
      <c r="K3" s="65"/>
      <c r="L3" s="65"/>
      <c r="M3" s="65"/>
      <c r="N3" s="65"/>
      <c r="O3" s="65"/>
      <c r="P3" s="65"/>
      <c r="Q3" s="65"/>
      <c r="R3" s="65"/>
      <c r="S3" s="65"/>
      <c r="T3" s="65"/>
      <c r="U3" s="65"/>
      <c r="V3" s="65"/>
      <c r="W3" s="65"/>
      <c r="X3" s="65"/>
      <c r="Y3" s="65"/>
      <c r="Z3" s="65"/>
      <c r="AA3" s="65"/>
      <c r="AB3" s="65"/>
      <c r="AC3" s="65"/>
      <c r="AD3" s="65"/>
      <c r="AE3" s="65"/>
      <c r="AF3" s="65"/>
      <c r="AG3" s="65"/>
      <c r="AH3" s="65"/>
      <c r="AI3" s="65"/>
      <c r="AJ3" s="65"/>
      <c r="AK3" s="63" t="e">
        <f>IF(MAX('Bang ke'!#REF!)=0,"",MAX('Bang ke'!#REF!))</f>
        <v>#REF!</v>
      </c>
    </row>
    <row r="4" spans="1:38" ht="23.25" customHeight="1">
      <c r="A4" s="27"/>
      <c r="B4" s="27"/>
      <c r="C4" s="27"/>
      <c r="D4" s="27"/>
      <c r="E4" s="27"/>
      <c r="F4" s="86"/>
      <c r="G4" s="86"/>
      <c r="H4" s="86"/>
      <c r="I4" s="86"/>
      <c r="J4" s="86"/>
      <c r="K4" s="86"/>
      <c r="L4" s="86"/>
      <c r="M4" s="86"/>
      <c r="N4" s="86"/>
      <c r="O4" s="86"/>
      <c r="P4" s="86"/>
      <c r="Q4" s="86"/>
      <c r="R4" s="86"/>
      <c r="S4" s="86"/>
      <c r="T4" s="86"/>
      <c r="U4" s="86"/>
      <c r="V4" s="86"/>
      <c r="W4" s="86"/>
      <c r="X4" s="86"/>
      <c r="Y4" s="86"/>
      <c r="Z4" s="86"/>
      <c r="AA4" s="86"/>
      <c r="AB4" s="86"/>
      <c r="AC4" s="86"/>
      <c r="AD4" s="86"/>
      <c r="AE4" s="86"/>
      <c r="AF4" s="86"/>
      <c r="AG4" s="86"/>
      <c r="AH4" s="86"/>
      <c r="AI4" s="86"/>
      <c r="AJ4" s="86" t="s">
        <v>416</v>
      </c>
      <c r="AK4" s="86"/>
    </row>
    <row r="5" spans="1:38" s="2" customFormat="1" ht="16.5" customHeight="1">
      <c r="A5" s="380" t="s">
        <v>44</v>
      </c>
      <c r="B5" s="382" t="s">
        <v>1</v>
      </c>
      <c r="C5" s="383"/>
      <c r="D5" s="384"/>
      <c r="E5" s="380" t="s">
        <v>2</v>
      </c>
      <c r="F5" s="377" t="s">
        <v>8</v>
      </c>
      <c r="G5" s="378"/>
      <c r="H5" s="378"/>
      <c r="I5" s="378"/>
      <c r="J5" s="378"/>
      <c r="K5" s="378"/>
      <c r="L5" s="378"/>
      <c r="M5" s="378"/>
      <c r="N5" s="378"/>
      <c r="O5" s="378"/>
      <c r="P5" s="378"/>
      <c r="Q5" s="378"/>
      <c r="R5" s="378"/>
      <c r="S5" s="378"/>
      <c r="T5" s="378"/>
      <c r="U5" s="378"/>
      <c r="V5" s="378"/>
      <c r="W5" s="378"/>
      <c r="X5" s="378"/>
      <c r="Y5" s="378"/>
      <c r="Z5" s="378"/>
      <c r="AA5" s="378"/>
      <c r="AB5" s="378"/>
      <c r="AC5" s="378"/>
      <c r="AD5" s="378"/>
      <c r="AE5" s="378"/>
      <c r="AF5" s="378"/>
      <c r="AG5" s="378"/>
      <c r="AH5" s="378"/>
      <c r="AI5" s="378"/>
      <c r="AJ5" s="379"/>
      <c r="AK5" s="380" t="s">
        <v>14</v>
      </c>
    </row>
    <row r="6" spans="1:38" s="2" customFormat="1" ht="16.5" customHeight="1">
      <c r="A6" s="381"/>
      <c r="B6" s="3" t="s">
        <v>57</v>
      </c>
      <c r="C6" s="1" t="s">
        <v>13</v>
      </c>
      <c r="D6" s="4" t="s">
        <v>417</v>
      </c>
      <c r="E6" s="381"/>
      <c r="F6" s="34">
        <v>6106</v>
      </c>
      <c r="G6" s="34">
        <v>6125</v>
      </c>
      <c r="H6" s="34">
        <v>6149</v>
      </c>
      <c r="I6" s="34">
        <v>6552</v>
      </c>
      <c r="J6" s="34">
        <v>6617</v>
      </c>
      <c r="K6" s="34">
        <v>6651</v>
      </c>
      <c r="L6" s="34">
        <v>6652</v>
      </c>
      <c r="M6" s="34">
        <v>6655</v>
      </c>
      <c r="N6" s="34">
        <v>6658</v>
      </c>
      <c r="O6" s="34">
        <v>6699</v>
      </c>
      <c r="P6" s="34">
        <v>6701</v>
      </c>
      <c r="Q6" s="34">
        <v>6702</v>
      </c>
      <c r="R6" s="34">
        <v>6703</v>
      </c>
      <c r="S6" s="34">
        <v>6749</v>
      </c>
      <c r="T6" s="34">
        <v>6751</v>
      </c>
      <c r="U6" s="34">
        <v>6799</v>
      </c>
      <c r="V6" s="34">
        <v>6922</v>
      </c>
      <c r="W6" s="34">
        <v>6949</v>
      </c>
      <c r="X6" s="34">
        <v>7003</v>
      </c>
      <c r="Y6" s="34">
        <v>7012</v>
      </c>
      <c r="Z6" s="34">
        <v>7017</v>
      </c>
      <c r="AA6" s="34">
        <v>7049</v>
      </c>
      <c r="AB6" s="34">
        <v>7752</v>
      </c>
      <c r="AC6" s="34">
        <v>7758</v>
      </c>
      <c r="AD6" s="34">
        <v>7761</v>
      </c>
      <c r="AE6" s="34">
        <v>7799</v>
      </c>
      <c r="AF6" s="34">
        <v>8151</v>
      </c>
      <c r="AG6" s="34">
        <v>8152</v>
      </c>
      <c r="AH6" s="34">
        <v>8153</v>
      </c>
      <c r="AI6" s="34">
        <v>8199</v>
      </c>
      <c r="AJ6" s="85" t="s">
        <v>5</v>
      </c>
      <c r="AK6" s="381"/>
    </row>
    <row r="7" spans="1:38" s="73" customFormat="1" ht="16.5" customHeight="1">
      <c r="A7" s="67" t="s">
        <v>7</v>
      </c>
      <c r="B7" s="67" t="s">
        <v>10</v>
      </c>
      <c r="C7" s="67" t="s">
        <v>11</v>
      </c>
      <c r="D7" s="67" t="s">
        <v>12</v>
      </c>
      <c r="E7" s="67" t="s">
        <v>15</v>
      </c>
      <c r="F7" s="68" t="s">
        <v>45</v>
      </c>
      <c r="G7" s="68" t="s">
        <v>46</v>
      </c>
      <c r="H7" s="69" t="s">
        <v>47</v>
      </c>
      <c r="I7" s="69" t="s">
        <v>48</v>
      </c>
      <c r="J7" s="70" t="s">
        <v>49</v>
      </c>
      <c r="K7" s="70" t="s">
        <v>50</v>
      </c>
      <c r="L7" s="69" t="s">
        <v>51</v>
      </c>
      <c r="M7" s="69" t="s">
        <v>52</v>
      </c>
      <c r="N7" s="71" t="s">
        <v>53</v>
      </c>
      <c r="O7" s="71" t="s">
        <v>54</v>
      </c>
      <c r="P7" s="71" t="s">
        <v>55</v>
      </c>
      <c r="Q7" s="71" t="s">
        <v>420</v>
      </c>
      <c r="R7" s="71" t="s">
        <v>421</v>
      </c>
      <c r="S7" s="71" t="s">
        <v>56</v>
      </c>
      <c r="T7" s="71" t="s">
        <v>422</v>
      </c>
      <c r="U7" s="71" t="s">
        <v>423</v>
      </c>
      <c r="V7" s="71" t="s">
        <v>424</v>
      </c>
      <c r="W7" s="71" t="s">
        <v>425</v>
      </c>
      <c r="X7" s="71" t="s">
        <v>426</v>
      </c>
      <c r="Y7" s="71" t="s">
        <v>427</v>
      </c>
      <c r="Z7" s="71" t="s">
        <v>428</v>
      </c>
      <c r="AA7" s="71" t="s">
        <v>429</v>
      </c>
      <c r="AB7" s="71" t="s">
        <v>430</v>
      </c>
      <c r="AC7" s="71" t="s">
        <v>431</v>
      </c>
      <c r="AD7" s="71" t="s">
        <v>432</v>
      </c>
      <c r="AE7" s="71" t="s">
        <v>433</v>
      </c>
      <c r="AF7" s="71" t="s">
        <v>434</v>
      </c>
      <c r="AG7" s="71" t="s">
        <v>435</v>
      </c>
      <c r="AH7" s="71" t="s">
        <v>436</v>
      </c>
      <c r="AI7" s="71" t="s">
        <v>437</v>
      </c>
      <c r="AJ7" s="72" t="s">
        <v>55</v>
      </c>
      <c r="AK7" s="72" t="s">
        <v>56</v>
      </c>
    </row>
    <row r="8" spans="1:38" s="11" customFormat="1" ht="19.5" customHeight="1">
      <c r="A8" s="5"/>
      <c r="B8" s="6">
        <f>A2</f>
        <v>123</v>
      </c>
      <c r="C8" s="7"/>
      <c r="D8" s="8"/>
      <c r="E8" s="9" t="s">
        <v>42</v>
      </c>
      <c r="F8" s="55"/>
      <c r="G8" s="55"/>
      <c r="H8" s="55"/>
      <c r="I8" s="55"/>
      <c r="J8" s="55"/>
      <c r="K8" s="55"/>
      <c r="L8" s="55"/>
      <c r="M8" s="55"/>
      <c r="N8" s="55"/>
      <c r="O8" s="55"/>
      <c r="P8" s="55"/>
      <c r="Q8" s="55"/>
      <c r="R8" s="55"/>
      <c r="S8" s="55"/>
      <c r="T8" s="55"/>
      <c r="U8" s="55"/>
      <c r="V8" s="55"/>
      <c r="W8" s="55"/>
      <c r="X8" s="55"/>
      <c r="Y8" s="55"/>
      <c r="Z8" s="55"/>
      <c r="AA8" s="55"/>
      <c r="AB8" s="55"/>
      <c r="AC8" s="55"/>
      <c r="AD8" s="55"/>
      <c r="AE8" s="55"/>
      <c r="AF8" s="55"/>
      <c r="AG8" s="55"/>
      <c r="AH8" s="55"/>
      <c r="AI8" s="55"/>
      <c r="AJ8" s="55"/>
      <c r="AK8" s="10"/>
    </row>
    <row r="9" spans="1:38" s="11" customFormat="1" ht="18.75" hidden="1">
      <c r="A9" s="5"/>
      <c r="B9" s="6">
        <f>A2</f>
        <v>123</v>
      </c>
      <c r="C9" s="7"/>
      <c r="D9" s="8"/>
      <c r="E9" s="9" t="s">
        <v>43</v>
      </c>
      <c r="F9" s="87">
        <f>SUM(F10:F199)</f>
        <v>0</v>
      </c>
      <c r="G9" s="87">
        <f t="shared" ref="G9:AJ9" si="0">SUM(G10:G199)</f>
        <v>52222</v>
      </c>
      <c r="H9" s="87">
        <f t="shared" si="0"/>
        <v>55455</v>
      </c>
      <c r="I9" s="87">
        <f t="shared" si="0"/>
        <v>23223</v>
      </c>
      <c r="J9" s="87">
        <f t="shared" si="0"/>
        <v>0</v>
      </c>
      <c r="K9" s="87">
        <f t="shared" si="0"/>
        <v>0</v>
      </c>
      <c r="L9" s="87">
        <f t="shared" si="0"/>
        <v>0</v>
      </c>
      <c r="M9" s="87">
        <f t="shared" si="0"/>
        <v>0</v>
      </c>
      <c r="N9" s="87">
        <f t="shared" si="0"/>
        <v>0</v>
      </c>
      <c r="O9" s="87">
        <f t="shared" si="0"/>
        <v>0</v>
      </c>
      <c r="P9" s="87">
        <f t="shared" si="0"/>
        <v>0</v>
      </c>
      <c r="Q9" s="87">
        <f t="shared" si="0"/>
        <v>0</v>
      </c>
      <c r="R9" s="87">
        <f t="shared" si="0"/>
        <v>0</v>
      </c>
      <c r="S9" s="87">
        <f t="shared" si="0"/>
        <v>0</v>
      </c>
      <c r="T9" s="87">
        <f t="shared" si="0"/>
        <v>0</v>
      </c>
      <c r="U9" s="87">
        <f t="shared" si="0"/>
        <v>0</v>
      </c>
      <c r="V9" s="87">
        <f t="shared" si="0"/>
        <v>250000000</v>
      </c>
      <c r="W9" s="87">
        <f t="shared" si="0"/>
        <v>0</v>
      </c>
      <c r="X9" s="87">
        <f t="shared" si="0"/>
        <v>0</v>
      </c>
      <c r="Y9" s="87">
        <f t="shared" si="0"/>
        <v>0</v>
      </c>
      <c r="Z9" s="87">
        <f t="shared" si="0"/>
        <v>0</v>
      </c>
      <c r="AA9" s="87">
        <f t="shared" si="0"/>
        <v>0</v>
      </c>
      <c r="AB9" s="87">
        <f t="shared" si="0"/>
        <v>0</v>
      </c>
      <c r="AC9" s="87">
        <f t="shared" si="0"/>
        <v>0</v>
      </c>
      <c r="AD9" s="87">
        <f t="shared" si="0"/>
        <v>0</v>
      </c>
      <c r="AE9" s="87">
        <f t="shared" si="0"/>
        <v>0</v>
      </c>
      <c r="AF9" s="87">
        <f t="shared" si="0"/>
        <v>0</v>
      </c>
      <c r="AG9" s="87">
        <f t="shared" si="0"/>
        <v>0</v>
      </c>
      <c r="AH9" s="87">
        <f t="shared" si="0"/>
        <v>0</v>
      </c>
      <c r="AI9" s="87">
        <f t="shared" si="0"/>
        <v>0</v>
      </c>
      <c r="AJ9" s="87">
        <f t="shared" si="0"/>
        <v>250130900</v>
      </c>
      <c r="AK9" s="24"/>
    </row>
    <row r="10" spans="1:38" s="31" customFormat="1" ht="195">
      <c r="A10" s="13">
        <f>IF($A$1="","",IF(MAX($A$9:A9)+1&gt;$A$1,"",MAX($A$9:A9)+1))</f>
        <v>1</v>
      </c>
      <c r="B10" s="12">
        <f t="shared" ref="B10:B41" si="1">IF(A10="","",IF(VLOOKUP(A10,Bangke,3,0)="","",VLOOKUP(A10,Bangke,3,0)))</f>
        <v>123</v>
      </c>
      <c r="C10" s="13" t="str">
        <f t="shared" ref="C10:C41" si="2">IF(A10="","",IF(VLOOKUP(A10,Bangke,4,0)="","",VLOOKUP(A10,Bangke,4,0)))</f>
        <v>GRDT01</v>
      </c>
      <c r="D10" s="14">
        <f t="shared" ref="D10:D41" si="3">IF(A10="","",VLOOKUP(A10,Bangke,6,0))</f>
        <v>0</v>
      </c>
      <c r="E10" s="23" t="str">
        <f t="shared" ref="E10:E41" si="4">IF(A10="","",VLOOKUP(A10,Bangke,8,0))</f>
        <v>Mình từng bảo cái này mình làm khá đơn giản, nhưng có chú Trần Hòe có vẻ không tin. Cái này mình cũng chưa cần dùng đến VBA, Mình chỉ thêm một cột nữa ở ngay đầu trang tính, set Collumn Wight của cột này bằng với collumn Wight của tất cả các ô Merge cộng lại. ; Việc cải cách bộ luật thuế là điều mà các nhà lập pháp ; Việc cải cách bộ luật thuế là điều mà cá; Việc cải cách bộ luật thuế là điều mà các nhà lập ; Việc cải cách bộ luật thuế là điều mà các nhà lập pháp Mỹ chưa làm được từ nhiều thập niên qua. Lần cải tổ gần đây nhất được thông qua là vào năm 1986.; Việc cải cách bộ luật thuế là điều mà các nhà lập pháp Mỹ chưa làm được từ nhiều thập niên qua. Lần cải tổ gần đây nhất được thông qua là vào năm 1986.; Việc cải cách bộ luật thuế là điều mà các nhà lập pháp Mỹ chưa làm được từ nhiều thập niên qua. Lần cải tổ gần đây nhất được thông qua là vào năm 1986. - Đường liên thôn</v>
      </c>
      <c r="F10" s="56">
        <f t="shared" ref="F10:F41" si="5">IF($A10="","",(IF(VLOOKUP($A10,Bangke,9,0)=$F$6,VLOOKUP($A10,Bangke,11,0),IF(VLOOKUP($A10,Bangke,12,0)=$F$6,VLOOKUP($A10,Bangke,14,0),IF(VLOOKUP($A10,Bangke,15,0)=$F$6,VLOOKUP($A10,Bangke,17,0),IF(VLOOKUP($A10,Bangke,18,0)=$F$6,VLOOKUP($A10,Bangke,20,0),IF(VLOOKUP($A10,Bangke,21,0)=$F$6,VLOOKUP($A10,Bangke,23,0),IF(VLOOKUP($A10,Bangke,24,0)=$F$6,VLOOKUP($A10,Bangke,26,0),IF(VLOOKUP($A10,Bangke,27,0)=$F$6,VLOOKUP($A10,Bangke,29,0),0)))))))))</f>
        <v>0</v>
      </c>
      <c r="G10" s="56">
        <f t="shared" ref="G10:G41" si="6">IF($A10="","",(IF(VLOOKUP($A10,Bangke,9,0)=$G$6,VLOOKUP($A10,Bangke,11,0),IF(VLOOKUP($A10,Bangke,12,0)=$G$6,VLOOKUP($A10,Bangke,14,0),IF(VLOOKUP($A10,Bangke,15,0)=$G$6,VLOOKUP($A10,Bangke,17,0),IF(VLOOKUP($A10,Bangke,18,0)=$G$6,VLOOKUP($A10,Bangke,20,0),IF(VLOOKUP($A10,Bangke,21,0)=$G$6,VLOOKUP($A10,Bangke,23,0),IF(VLOOKUP($A10,Bangke,24,0)=$G$6,VLOOKUP($A10,Bangke,26,0),IF(VLOOKUP($A10,Bangke,27,0)=$G$6,VLOOKUP($A10,Bangke,29,0),0)))))))))</f>
        <v>52222</v>
      </c>
      <c r="H10" s="56">
        <f t="shared" ref="H10:H41" si="7">IF($A10="","",(IF(VLOOKUP($A10,Bangke,9,0)=$H$6,VLOOKUP($A10,Bangke,11,0),IF(VLOOKUP($A10,Bangke,12,0)=$H$6,VLOOKUP($A10,Bangke,14,0),IF(VLOOKUP($A10,Bangke,15,0)=$H$6,VLOOKUP($A10,Bangke,17,0),IF(VLOOKUP($A10,Bangke,18,0)=$H$6,VLOOKUP($A10,Bangke,20,0),IF(VLOOKUP($A10,Bangke,21,0)=$H$6,VLOOKUP($A10,Bangke,23,0),IF(VLOOKUP($A10,Bangke,24,0)=$H$6,VLOOKUP($A10,Bangke,26,0),IF(VLOOKUP($A10,Bangke,27,0)=$H$6,VLOOKUP($A10,Bangke,29,0),0)))))))))</f>
        <v>55455</v>
      </c>
      <c r="I10" s="56">
        <f t="shared" ref="I10:I41" si="8">IF($A10="","",(IF(VLOOKUP($A10,Bangke,9,0)=$I$6,VLOOKUP($A10,Bangke,11,0),IF(VLOOKUP($A10,Bangke,12,0)=$I$6,VLOOKUP($A10,Bangke,14,0),IF(VLOOKUP($A10,Bangke,15,0)=$I$6,VLOOKUP($A10,Bangke,17,0),IF(VLOOKUP($A10,Bangke,18,0)=$I$6,VLOOKUP($A10,Bangke,20,0),IF(VLOOKUP($A10,Bangke,21,0)=$I$6,VLOOKUP($A10,Bangke,23,0),IF(VLOOKUP($A10,Bangke,24,0)=$I$6,VLOOKUP($A10,Bangke,26,0),IF(VLOOKUP($A10,Bangke,27,0)=$I$6,VLOOKUP($A10,Bangke,29,0),0)))))))))</f>
        <v>23223</v>
      </c>
      <c r="J10" s="56">
        <f t="shared" ref="J10:J41" si="9">IF($A10="","",(IF(VLOOKUP($A10,Bangke,9,0)=$J$6,VLOOKUP($A10,Bangke,11,0),IF(VLOOKUP($A10,Bangke,12,0)=$J$6,VLOOKUP($A10,Bangke,14,0),IF(VLOOKUP($A10,Bangke,15,0)=$J$6,VLOOKUP($A10,Bangke,17,0),IF(VLOOKUP($A10,Bangke,18,0)=$J$6,VLOOKUP($A10,Bangke,20,0),IF(VLOOKUP($A10,Bangke,21,0)=$J$6,VLOOKUP($A10,Bangke,23,0),IF(VLOOKUP($A10,Bangke,24,0)=$J$6,VLOOKUP($A10,Bangke,26,0),IF(VLOOKUP($A10,Bangke,27,0)=$J$6,VLOOKUP($A10,Bangke,29,0),0)))))))))</f>
        <v>0</v>
      </c>
      <c r="K10" s="56">
        <f t="shared" ref="K10:K41" si="10">IF($A10="","",(IF(VLOOKUP($A10,Bangke,9,0)=$K$6,VLOOKUP($A10,Bangke,11,0),IF(VLOOKUP($A10,Bangke,12,0)=$K$6,VLOOKUP($A10,Bangke,14,0),IF(VLOOKUP($A10,Bangke,15,0)=$K$6,VLOOKUP($A10,Bangke,17,0),IF(VLOOKUP($A10,Bangke,18,0)=$K$6,VLOOKUP($A10,Bangke,20,0),IF(VLOOKUP($A10,Bangke,21,0)=$K$6,VLOOKUP($A10,Bangke,23,0),IF(VLOOKUP($A10,Bangke,24,0)=$K$6,VLOOKUP($A10,Bangke,26,0),IF(VLOOKUP($A10,Bangke,27,0)=$K$6,VLOOKUP($A10,Bangke,29,0),0)))))))))</f>
        <v>0</v>
      </c>
      <c r="L10" s="56">
        <f t="shared" ref="L10:L41" si="11">IF($A10="","",(IF(VLOOKUP($A10,Bangke,9,0)=$L$6,VLOOKUP($A10,Bangke,11,0),IF(VLOOKUP($A10,Bangke,12,0)=$L$6,VLOOKUP($A10,Bangke,14,0),IF(VLOOKUP($A10,Bangke,15,0)=$L$6,VLOOKUP($A10,Bangke,17,0),IF(VLOOKUP($A10,Bangke,18,0)=$L$6,VLOOKUP($A10,Bangke,20,0),IF(VLOOKUP($A10,Bangke,21,0)=$L$6,VLOOKUP($A10,Bangke,23,0),IF(VLOOKUP($A10,Bangke,24,0)=$L$6,VLOOKUP($A10,Bangke,26,0),IF(VLOOKUP($A10,Bangke,27,0)=$L$6,VLOOKUP($A10,Bangke,29,0),0)))))))))</f>
        <v>0</v>
      </c>
      <c r="M10" s="56">
        <f t="shared" ref="M10:M41" si="12">IF($A10="","",(IF(VLOOKUP($A10,Bangke,9,0)=$M$6,VLOOKUP($A10,Bangke,11,0),IF(VLOOKUP($A10,Bangke,12,0)=$M$6,VLOOKUP($A10,Bangke,14,0),IF(VLOOKUP($A10,Bangke,15,0)=$M$6,VLOOKUP($A10,Bangke,17,0),IF(VLOOKUP($A10,Bangke,18,0)=$M$6,VLOOKUP($A10,Bangke,20,0),IF(VLOOKUP($A10,Bangke,21,0)=$M$6,VLOOKUP($A10,Bangke,23,0),IF(VLOOKUP($A10,Bangke,24,0)=$M$6,VLOOKUP($A10,Bangke,26,0),IF(VLOOKUP($A10,Bangke,27,0)=$M$6,VLOOKUP($A10,Bangke,29,0),0)))))))))</f>
        <v>0</v>
      </c>
      <c r="N10" s="56">
        <f t="shared" ref="N10:N41" si="13">IF($A10="","",(IF(VLOOKUP($A10,Bangke,9,0)=$N$6,VLOOKUP($A10,Bangke,11,0),IF(VLOOKUP($A10,Bangke,12,0)=$N$6,VLOOKUP($A10,Bangke,14,0),IF(VLOOKUP($A10,Bangke,15,0)=$N$6,VLOOKUP($A10,Bangke,17,0),IF(VLOOKUP($A10,Bangke,18,0)=$N$6,VLOOKUP($A10,Bangke,20,0),IF(VLOOKUP($A10,Bangke,21,0)=$N$6,VLOOKUP($A10,Bangke,23,0),IF(VLOOKUP($A10,Bangke,24,0)=$N$6,VLOOKUP($A10,Bangke,26,0),IF(VLOOKUP($A10,Bangke,27,0)=$N$6,VLOOKUP($A10,Bangke,29,0),0)))))))))</f>
        <v>0</v>
      </c>
      <c r="O10" s="56">
        <f t="shared" ref="O10:O41" si="14">IF($A10="","",(IF(VLOOKUP($A10,Bangke,9,0)=$O$6,VLOOKUP($A10,Bangke,11,0),IF(VLOOKUP($A10,Bangke,12,0)=$O$6,VLOOKUP($A10,Bangke,14,0),IF(VLOOKUP($A10,Bangke,15,0)=$O$6,VLOOKUP($A10,Bangke,17,0),IF(VLOOKUP($A10,Bangke,18,0)=$O$6,VLOOKUP($A10,Bangke,20,0),IF(VLOOKUP($A10,Bangke,21,0)=$O$6,VLOOKUP($A10,Bangke,23,0),IF(VLOOKUP($A10,Bangke,24,0)=$O$6,VLOOKUP($A10,Bangke,26,0),IF(VLOOKUP($A10,Bangke,27,0)=$O$6,VLOOKUP($A10,Bangke,29,0),0)))))))))</f>
        <v>0</v>
      </c>
      <c r="P10" s="56">
        <f t="shared" ref="P10:P41" si="15">IF($A10="","",(IF(VLOOKUP($A10,Bangke,9,0)=$P$6,VLOOKUP($A10,Bangke,11,0),IF(VLOOKUP($A10,Bangke,12,0)=$P$6,VLOOKUP($A10,Bangke,14,0),IF(VLOOKUP($A10,Bangke,15,0)=$P$6,VLOOKUP($A10,Bangke,17,0),IF(VLOOKUP($A10,Bangke,18,0)=$P$6,VLOOKUP($A10,Bangke,20,0),IF(VLOOKUP($A10,Bangke,21,0)=$P$6,VLOOKUP($A10,Bangke,23,0),IF(VLOOKUP($A10,Bangke,24,0)=$P$6,VLOOKUP($A10,Bangke,26,0),IF(VLOOKUP($A10,Bangke,27,0)=$P$6,VLOOKUP($A10,Bangke,29,0),0)))))))))</f>
        <v>0</v>
      </c>
      <c r="Q10" s="56">
        <f t="shared" ref="Q10:Q41" si="16">IF($A10="","",(IF(VLOOKUP($A10,Bangke,9,0)=$Q$6,VLOOKUP($A10,Bangke,11,0),IF(VLOOKUP($A10,Bangke,12,0)=$Q$6,VLOOKUP($A10,Bangke,14,0),IF(VLOOKUP($A10,Bangke,15,0)=$Q$6,VLOOKUP($A10,Bangke,17,0),IF(VLOOKUP($A10,Bangke,18,0)=$Q$6,VLOOKUP($A10,Bangke,20,0),IF(VLOOKUP($A10,Bangke,21,0)=$Q$6,VLOOKUP($A10,Bangke,23,0),IF(VLOOKUP($A10,Bangke,24,0)=$Q$6,VLOOKUP($A10,Bangke,26,0),IF(VLOOKUP($A10,Bangke,27,0)=$Q$6,VLOOKUP($A10,Bangke,29,0),0)))))))))</f>
        <v>0</v>
      </c>
      <c r="R10" s="56">
        <f t="shared" ref="R10:R41" si="17">IF($A10="","",(IF(VLOOKUP($A10,Bangke,9,0)=$R$6,VLOOKUP($A10,Bangke,11,0),IF(VLOOKUP($A10,Bangke,12,0)=$R$6,VLOOKUP($A10,Bangke,14,0),IF(VLOOKUP($A10,Bangke,15,0)=$R$6,VLOOKUP($A10,Bangke,17,0),IF(VLOOKUP($A10,Bangke,18,0)=$R$6,VLOOKUP($A10,Bangke,20,0),IF(VLOOKUP($A10,Bangke,21,0)=$R$6,VLOOKUP($A10,Bangke,23,0),IF(VLOOKUP($A10,Bangke,24,0)=$R$6,VLOOKUP($A10,Bangke,26,0),IF(VLOOKUP($A10,Bangke,27,0)=$R$6,VLOOKUP($A10,Bangke,29,0),0)))))))))</f>
        <v>0</v>
      </c>
      <c r="S10" s="56">
        <f t="shared" ref="S10:S41" si="18">IF($A10="","",(IF(VLOOKUP($A10,Bangke,9,0)=$S$6,VLOOKUP($A10,Bangke,11,0),IF(VLOOKUP($A10,Bangke,12,0)=$S$6,VLOOKUP($A10,Bangke,14,0),IF(VLOOKUP($A10,Bangke,15,0)=$S$6,VLOOKUP($A10,Bangke,17,0),IF(VLOOKUP($A10,Bangke,18,0)=$S$6,VLOOKUP($A10,Bangke,20,0),IF(VLOOKUP($A10,Bangke,21,0)=$S$6,VLOOKUP($A10,Bangke,23,0),IF(VLOOKUP($A10,Bangke,24,0)=$S$6,VLOOKUP($A10,Bangke,26,0),IF(VLOOKUP($A10,Bangke,27,0)=$S$6,VLOOKUP($A10,Bangke,29,0),0)))))))))</f>
        <v>0</v>
      </c>
      <c r="T10" s="56">
        <f t="shared" ref="T10:T41" si="19">IF($A10="","",(IF(VLOOKUP($A10,Bangke,9,0)=$T$6,VLOOKUP($A10,Bangke,11,0),IF(VLOOKUP($A10,Bangke,12,0)=$T$6,VLOOKUP($A10,Bangke,14,0),IF(VLOOKUP($A10,Bangke,15,0)=$T$6,VLOOKUP($A10,Bangke,17,0),IF(VLOOKUP($A10,Bangke,18,0)=$T$6,VLOOKUP($A10,Bangke,20,0),IF(VLOOKUP($A10,Bangke,21,0)=$T$6,VLOOKUP($A10,Bangke,23,0),IF(VLOOKUP($A10,Bangke,24,0)=$T$6,VLOOKUP($A10,Bangke,26,0),IF(VLOOKUP($A10,Bangke,27,0)=$T$6,VLOOKUP($A10,Bangke,29,0),0)))))))))</f>
        <v>0</v>
      </c>
      <c r="U10" s="56">
        <f t="shared" ref="U10:U41" si="20">IF($A10="","",(IF(VLOOKUP($A10,Bangke,9,0)=$U$6,VLOOKUP($A10,Bangke,11,0),IF(VLOOKUP($A10,Bangke,12,0)=$U$6,VLOOKUP($A10,Bangke,14,0),IF(VLOOKUP($A10,Bangke,15,0)=$U$6,VLOOKUP($A10,Bangke,17,0),IF(VLOOKUP($A10,Bangke,18,0)=$U$6,VLOOKUP($A10,Bangke,20,0),IF(VLOOKUP($A10,Bangke,21,0)=$U$6,VLOOKUP($A10,Bangke,23,0),IF(VLOOKUP($A10,Bangke,24,0)=$U$6,VLOOKUP($A10,Bangke,26,0),IF(VLOOKUP($A10,Bangke,27,0)=$U$6,VLOOKUP($A10,Bangke,29,0),0)))))))))</f>
        <v>0</v>
      </c>
      <c r="V10" s="56">
        <f t="shared" ref="V10:V41" si="21">IF($A10="","",(IF(VLOOKUP($A10,Bangke,9,0)=$V$6,VLOOKUP($A10,Bangke,11,0),IF(VLOOKUP($A10,Bangke,12,0)=$V$6,VLOOKUP($A10,Bangke,14,0),IF(VLOOKUP($A10,Bangke,15,0)=$V$6,VLOOKUP($A10,Bangke,17,0),IF(VLOOKUP($A10,Bangke,18,0)=$V$6,VLOOKUP($A10,Bangke,20,0),IF(VLOOKUP($A10,Bangke,21,0)=$V$6,VLOOKUP($A10,Bangke,23,0),IF(VLOOKUP($A10,Bangke,24,0)=$V$6,VLOOKUP($A10,Bangke,26,0),IF(VLOOKUP($A10,Bangke,27,0)=$V$6,VLOOKUP($A10,Bangke,29,0),0)))))))))</f>
        <v>50000000</v>
      </c>
      <c r="W10" s="56">
        <f t="shared" ref="W10:W41" si="22">IF($A10="","",(IF(VLOOKUP($A10,Bangke,9,0)=$W$6,VLOOKUP($A10,Bangke,11,0),IF(VLOOKUP($A10,Bangke,12,0)=$W$6,VLOOKUP($A10,Bangke,14,0),IF(VLOOKUP($A10,Bangke,15,0)=$W$6,VLOOKUP($A10,Bangke,17,0),IF(VLOOKUP($A10,Bangke,18,0)=$W$6,VLOOKUP($A10,Bangke,20,0),IF(VLOOKUP($A10,Bangke,21,0)=$W$6,VLOOKUP($A10,Bangke,23,0),IF(VLOOKUP($A10,Bangke,24,0)=$W$6,VLOOKUP($A10,Bangke,26,0),IF(VLOOKUP($A10,Bangke,27,0)=$W$6,VLOOKUP($A10,Bangke,29,0),0)))))))))</f>
        <v>0</v>
      </c>
      <c r="X10" s="56">
        <f t="shared" ref="X10:X41" si="23">IF($A10="","",(IF(VLOOKUP($A10,Bangke,9,0)=$X$6,VLOOKUP($A10,Bangke,11,0),IF(VLOOKUP($A10,Bangke,12,0)=$X$6,VLOOKUP($A10,Bangke,14,0),IF(VLOOKUP($A10,Bangke,15,0)=$X$6,VLOOKUP($A10,Bangke,17,0),IF(VLOOKUP($A10,Bangke,18,0)=$X$6,VLOOKUP($A10,Bangke,20,0),IF(VLOOKUP($A10,Bangke,21,0)=$X$6,VLOOKUP($A10,Bangke,23,0),IF(VLOOKUP($A10,Bangke,24,0)=$X$6,VLOOKUP($A10,Bangke,26,0),IF(VLOOKUP($A10,Bangke,27,0)=$X$6,VLOOKUP($A10,Bangke,29,0),0)))))))))</f>
        <v>0</v>
      </c>
      <c r="Y10" s="56">
        <f t="shared" ref="Y10:Y41" si="24">IF($A10="","",(IF(VLOOKUP($A10,Bangke,9,0)=$Y$6,VLOOKUP($A10,Bangke,11,0),IF(VLOOKUP($A10,Bangke,12,0)=$Y$6,VLOOKUP($A10,Bangke,14,0),IF(VLOOKUP($A10,Bangke,15,0)=$Y$6,VLOOKUP($A10,Bangke,17,0),IF(VLOOKUP($A10,Bangke,18,0)=$Y$6,VLOOKUP($A10,Bangke,20,0),IF(VLOOKUP($A10,Bangke,21,0)=$Y$6,VLOOKUP($A10,Bangke,23,0),IF(VLOOKUP($A10,Bangke,24,0)=$Y$6,VLOOKUP($A10,Bangke,26,0),IF(VLOOKUP($A10,Bangke,27,0)=$Y$6,VLOOKUP($A10,Bangke,29,0),0)))))))))</f>
        <v>0</v>
      </c>
      <c r="Z10" s="56">
        <f t="shared" ref="Z10:Z41" si="25">IF($A10="","",(IF(VLOOKUP($A10,Bangke,9,0)=$Z$6,VLOOKUP($A10,Bangke,11,0),IF(VLOOKUP($A10,Bangke,12,0)=$Z$6,VLOOKUP($A10,Bangke,14,0),IF(VLOOKUP($A10,Bangke,15,0)=$Z$6,VLOOKUP($A10,Bangke,17,0),IF(VLOOKUP($A10,Bangke,18,0)=$Z$6,VLOOKUP($A10,Bangke,20,0),IF(VLOOKUP($A10,Bangke,21,0)=$Z$6,VLOOKUP($A10,Bangke,23,0),IF(VLOOKUP($A10,Bangke,24,0)=$Z$6,VLOOKUP($A10,Bangke,26,0),IF(VLOOKUP($A10,Bangke,27,0)=$Z$6,VLOOKUP($A10,Bangke,29,0),0)))))))))</f>
        <v>0</v>
      </c>
      <c r="AA10" s="56">
        <f t="shared" ref="AA10:AA41" si="26">IF($A10="","",(IF(VLOOKUP($A10,Bangke,9,0)=$AAV$6,VLOOKUP($A10,Bangke,11,0),IF(VLOOKUP($A10,Bangke,12,0)=$AAV$6,VLOOKUP($A10,Bangke,14,0),IF(VLOOKUP($A10,Bangke,15,0)=$AAV$6,VLOOKUP($A10,Bangke,17,0),IF(VLOOKUP($A10,Bangke,18,0)=$AAV$6,VLOOKUP($A10,Bangke,20,0),IF(VLOOKUP($A10,Bangke,21,0)=$AAV$6,VLOOKUP($A10,Bangke,23,0),IF(VLOOKUP($A10,Bangke,24,0)=$AAV$6,VLOOKUP($A10,Bangke,26,0),IF(VLOOKUP($A10,Bangke,27,0)=$AAV$6,VLOOKUP($A10,Bangke,29,0),0)))))))))</f>
        <v>0</v>
      </c>
      <c r="AB10" s="56">
        <f t="shared" ref="AB10:AB41" si="27">IF($A10="","",(IF(VLOOKUP($A10,Bangke,9,0)=$AB$6,VLOOKUP($A10,Bangke,11,0),IF(VLOOKUP($A10,Bangke,12,0)=$AB$6,VLOOKUP($A10,Bangke,14,0),IF(VLOOKUP($A10,Bangke,15,0)=$AB$6,VLOOKUP($A10,Bangke,17,0),IF(VLOOKUP($A10,Bangke,18,0)=$AB$6,VLOOKUP($A10,Bangke,20,0),IF(VLOOKUP($A10,Bangke,21,0)=$AB$6,VLOOKUP($A10,Bangke,23,0),IF(VLOOKUP($A10,Bangke,24,0)=$AB$6,VLOOKUP($A10,Bangke,26,0),IF(VLOOKUP($A10,Bangke,27,0)=$AB$6,VLOOKUP($A10,Bangke,29,0),0)))))))))</f>
        <v>0</v>
      </c>
      <c r="AC10" s="56">
        <f t="shared" ref="AC10:AC41" si="28">IF($A10="","",(IF(VLOOKUP($A10,Bangke,9,0)=$AC$6,VLOOKUP($A10,Bangke,11,0),IF(VLOOKUP($A10,Bangke,12,0)=$AC$6,VLOOKUP($A10,Bangke,14,0),IF(VLOOKUP($A10,Bangke,15,0)=$AC$6,VLOOKUP($A10,Bangke,17,0),IF(VLOOKUP($A10,Bangke,18,0)=$AC$6,VLOOKUP($A10,Bangke,20,0),IF(VLOOKUP($A10,Bangke,21,0)=$AC$6,VLOOKUP($A10,Bangke,23,0),IF(VLOOKUP($A10,Bangke,24,0)=$AC$6,VLOOKUP($A10,Bangke,26,0),IF(VLOOKUP($A10,Bangke,27,0)=$AC$6,VLOOKUP($A10,Bangke,29,0),0)))))))))</f>
        <v>0</v>
      </c>
      <c r="AD10" s="56">
        <f t="shared" ref="AD10:AD41" si="29">IF($A10="","",(IF(VLOOKUP($A10,Bangke,9,0)=$AD$6,VLOOKUP($A10,Bangke,11,0),IF(VLOOKUP($A10,Bangke,12,0)=$AD$6,VLOOKUP($A10,Bangke,14,0),IF(VLOOKUP($A10,Bangke,15,0)=$AD$6,VLOOKUP($A10,Bangke,17,0),IF(VLOOKUP($A10,Bangke,18,0)=$AD$6,VLOOKUP($A10,Bangke,20,0),IF(VLOOKUP($A10,Bangke,21,0)=$AD$6,VLOOKUP($A10,Bangke,23,0),IF(VLOOKUP($A10,Bangke,24,0)=$AD$6,VLOOKUP($A10,Bangke,26,0),IF(VLOOKUP($A10,Bangke,27,0)=$AD$6,VLOOKUP($A10,Bangke,29,0),0)))))))))</f>
        <v>0</v>
      </c>
      <c r="AE10" s="56">
        <f t="shared" ref="AE10:AE41" si="30">IF($A10="","",(IF(VLOOKUP($A10,Bangke,9,0)=$AE$6,VLOOKUP($A10,Bangke,11,0),IF(VLOOKUP($A10,Bangke,12,0)=$AE$6,VLOOKUP($A10,Bangke,14,0),IF(VLOOKUP($A10,Bangke,15,0)=$AE$6,VLOOKUP($A10,Bangke,17,0),IF(VLOOKUP($A10,Bangke,18,0)=$AE$6,VLOOKUP($A10,Bangke,20,0),IF(VLOOKUP($A10,Bangke,21,0)=$AE$6,VLOOKUP($A10,Bangke,23,0),IF(VLOOKUP($A10,Bangke,24,0)=$AE$6,VLOOKUP($A10,Bangke,26,0),IF(VLOOKUP($A10,Bangke,27,0)=$AE$6,VLOOKUP($A10,Bangke,29,0),0)))))))))</f>
        <v>0</v>
      </c>
      <c r="AF10" s="56">
        <f t="shared" ref="AF10:AF41" si="31">IF($A10="","",(IF(VLOOKUP($A10,Bangke,9,0)=$AF$6,VLOOKUP($A10,Bangke,11,0),IF(VLOOKUP($A10,Bangke,12,0)=$AF$6,VLOOKUP($A10,Bangke,14,0),IF(VLOOKUP($A10,Bangke,15,0)=$AF$6,VLOOKUP($A10,Bangke,17,0),IF(VLOOKUP($A10,Bangke,18,0)=$AF$6,VLOOKUP($A10,Bangke,20,0),IF(VLOOKUP($A10,Bangke,21,0)=$AF$6,VLOOKUP($A10,Bangke,23,0),IF(VLOOKUP($A10,Bangke,24,0)=$AF$6,VLOOKUP($A10,Bangke,26,0),IF(VLOOKUP($A10,Bangke,27,0)=$AF$6,VLOOKUP($A10,Bangke,29,0),0)))))))))</f>
        <v>0</v>
      </c>
      <c r="AG10" s="56">
        <f t="shared" ref="AG10:AG41" si="32">IF($A10="","",(IF(VLOOKUP($A10,Bangke,9,0)=$AG$6,VLOOKUP($A10,Bangke,11,0),IF(VLOOKUP($A10,Bangke,12,0)=$AG$6,VLOOKUP($A10,Bangke,14,0),IF(VLOOKUP($A10,Bangke,15,0)=$AG$6,VLOOKUP($A10,Bangke,17,0),IF(VLOOKUP($A10,Bangke,18,0)=$AG$6,VLOOKUP($A10,Bangke,20,0),IF(VLOOKUP($A10,Bangke,21,0)=$AG$6,VLOOKUP($A10,Bangke,23,0),IF(VLOOKUP($A10,Bangke,24,0)=$AG$6,VLOOKUP($A10,Bangke,26,0),IF(VLOOKUP($A10,Bangke,27,0)=$AG$6,VLOOKUP($A10,Bangke,29,0),0)))))))))</f>
        <v>0</v>
      </c>
      <c r="AH10" s="56">
        <f t="shared" ref="AH10:AH41" si="33">IF($A10="","",(IF(VLOOKUP($A10,Bangke,9,0)=$AH$6,VLOOKUP($A10,Bangke,11,0),IF(VLOOKUP($A10,Bangke,12,0)=$AH$6,VLOOKUP($A10,Bangke,14,0),IF(VLOOKUP($A10,Bangke,15,0)=$AH$6,VLOOKUP($A10,Bangke,17,0),IF(VLOOKUP($A10,Bangke,18,0)=$AH$6,VLOOKUP($A10,Bangke,20,0),IF(VLOOKUP($A10,Bangke,21,0)=$AH$6,VLOOKUP($A10,Bangke,23,0),IF(VLOOKUP($A10,Bangke,24,0)=$AH$6,VLOOKUP($A10,Bangke,26,0),IF(VLOOKUP($A10,Bangke,27,0)=$AH$6,VLOOKUP($A10,Bangke,29,0),0)))))))))</f>
        <v>0</v>
      </c>
      <c r="AI10" s="56">
        <f t="shared" ref="AI10:AI41" si="34">IF($A10="","",(IF(VLOOKUP($A10,Bangke,9,0)=$AI$6,VLOOKUP($A10,Bangke,11,0),IF(VLOOKUP($A10,Bangke,12,0)=$AI$6,VLOOKUP($A10,Bangke,14,0),IF(VLOOKUP($A10,Bangke,15,0)=$AI$6,VLOOKUP($A10,Bangke,17,0),IF(VLOOKUP($A10,Bangke,18,0)=$AI$6,VLOOKUP($A10,Bangke,20,0),IF(VLOOKUP($A10,Bangke,21,0)=$AI$6,VLOOKUP($A10,Bangke,23,0),IF(VLOOKUP($A10,Bangke,24,0)=$AI$6,VLOOKUP($A10,Bangke,26,0),IF(VLOOKUP($A10,Bangke,27,0)=$AI$6,VLOOKUP($A10,Bangke,29,0),0)))))))))</f>
        <v>0</v>
      </c>
      <c r="AJ10" s="74">
        <f>SUM(F10:AI10)</f>
        <v>50130900</v>
      </c>
      <c r="AK10" s="30"/>
    </row>
    <row r="11" spans="1:38" s="31" customFormat="1" ht="16.5">
      <c r="A11" s="32">
        <f>IF($A$1="","",IF(MAX($A$9:A10)+1&gt;$A$1,"",MAX($A$9:A10)+1))</f>
        <v>2</v>
      </c>
      <c r="B11" s="12">
        <f t="shared" si="1"/>
        <v>123</v>
      </c>
      <c r="C11" s="13" t="str">
        <f t="shared" si="2"/>
        <v>GRDT02</v>
      </c>
      <c r="D11" s="14">
        <f t="shared" si="3"/>
        <v>0</v>
      </c>
      <c r="E11" s="23" t="str">
        <f t="shared" si="4"/>
        <v>Thanh toán kinh phí XL - Đường liên xã</v>
      </c>
      <c r="F11" s="56">
        <f t="shared" si="5"/>
        <v>0</v>
      </c>
      <c r="G11" s="56">
        <f t="shared" si="6"/>
        <v>0</v>
      </c>
      <c r="H11" s="56">
        <f t="shared" si="7"/>
        <v>0</v>
      </c>
      <c r="I11" s="56">
        <f t="shared" si="8"/>
        <v>0</v>
      </c>
      <c r="J11" s="56">
        <f t="shared" si="9"/>
        <v>0</v>
      </c>
      <c r="K11" s="56">
        <f t="shared" si="10"/>
        <v>0</v>
      </c>
      <c r="L11" s="56">
        <f t="shared" si="11"/>
        <v>0</v>
      </c>
      <c r="M11" s="56">
        <f t="shared" si="12"/>
        <v>0</v>
      </c>
      <c r="N11" s="56">
        <f t="shared" si="13"/>
        <v>0</v>
      </c>
      <c r="O11" s="56">
        <f t="shared" si="14"/>
        <v>0</v>
      </c>
      <c r="P11" s="56">
        <f t="shared" si="15"/>
        <v>0</v>
      </c>
      <c r="Q11" s="56">
        <f t="shared" si="16"/>
        <v>0</v>
      </c>
      <c r="R11" s="56">
        <f t="shared" si="17"/>
        <v>0</v>
      </c>
      <c r="S11" s="56">
        <f t="shared" si="18"/>
        <v>0</v>
      </c>
      <c r="T11" s="56">
        <f t="shared" si="19"/>
        <v>0</v>
      </c>
      <c r="U11" s="56">
        <f t="shared" si="20"/>
        <v>0</v>
      </c>
      <c r="V11" s="56">
        <f t="shared" si="21"/>
        <v>100000000</v>
      </c>
      <c r="W11" s="56">
        <f t="shared" si="22"/>
        <v>0</v>
      </c>
      <c r="X11" s="56">
        <f t="shared" si="23"/>
        <v>0</v>
      </c>
      <c r="Y11" s="56">
        <f t="shared" si="24"/>
        <v>0</v>
      </c>
      <c r="Z11" s="56">
        <f t="shared" si="25"/>
        <v>0</v>
      </c>
      <c r="AA11" s="56">
        <f t="shared" si="26"/>
        <v>0</v>
      </c>
      <c r="AB11" s="56">
        <f t="shared" si="27"/>
        <v>0</v>
      </c>
      <c r="AC11" s="56">
        <f t="shared" si="28"/>
        <v>0</v>
      </c>
      <c r="AD11" s="56">
        <f t="shared" si="29"/>
        <v>0</v>
      </c>
      <c r="AE11" s="56">
        <f t="shared" si="30"/>
        <v>0</v>
      </c>
      <c r="AF11" s="56">
        <f t="shared" si="31"/>
        <v>0</v>
      </c>
      <c r="AG11" s="56">
        <f t="shared" si="32"/>
        <v>0</v>
      </c>
      <c r="AH11" s="56">
        <f t="shared" si="33"/>
        <v>0</v>
      </c>
      <c r="AI11" s="56">
        <f t="shared" si="34"/>
        <v>0</v>
      </c>
      <c r="AJ11" s="74">
        <f t="shared" ref="AJ11:AJ71" si="35">SUM(F11:AI11)</f>
        <v>100000000</v>
      </c>
      <c r="AK11" s="30"/>
    </row>
    <row r="12" spans="1:38" s="31" customFormat="1" ht="16.5">
      <c r="A12" s="32">
        <f>IF($A$1="","",IF(MAX($A$9:A11)+1&gt;$A$1,"",MAX($A$9:A11)+1))</f>
        <v>3</v>
      </c>
      <c r="B12" s="12">
        <f t="shared" si="1"/>
        <v>123</v>
      </c>
      <c r="C12" s="13" t="str">
        <f t="shared" si="2"/>
        <v>GRDT04</v>
      </c>
      <c r="D12" s="14">
        <f t="shared" si="3"/>
        <v>0</v>
      </c>
      <c r="E12" s="23" t="str">
        <f t="shared" si="4"/>
        <v>Thanh toán kinh phí XL - Đường tỉnh</v>
      </c>
      <c r="F12" s="56">
        <f t="shared" si="5"/>
        <v>0</v>
      </c>
      <c r="G12" s="56">
        <f t="shared" si="6"/>
        <v>0</v>
      </c>
      <c r="H12" s="56">
        <f t="shared" si="7"/>
        <v>0</v>
      </c>
      <c r="I12" s="56">
        <f t="shared" si="8"/>
        <v>0</v>
      </c>
      <c r="J12" s="56">
        <f t="shared" si="9"/>
        <v>0</v>
      </c>
      <c r="K12" s="56">
        <f t="shared" si="10"/>
        <v>0</v>
      </c>
      <c r="L12" s="56">
        <f t="shared" si="11"/>
        <v>0</v>
      </c>
      <c r="M12" s="56">
        <f t="shared" si="12"/>
        <v>0</v>
      </c>
      <c r="N12" s="56">
        <f t="shared" si="13"/>
        <v>0</v>
      </c>
      <c r="O12" s="56">
        <f t="shared" si="14"/>
        <v>0</v>
      </c>
      <c r="P12" s="56">
        <f t="shared" si="15"/>
        <v>0</v>
      </c>
      <c r="Q12" s="56">
        <f t="shared" si="16"/>
        <v>0</v>
      </c>
      <c r="R12" s="56">
        <f t="shared" si="17"/>
        <v>0</v>
      </c>
      <c r="S12" s="56">
        <f t="shared" si="18"/>
        <v>0</v>
      </c>
      <c r="T12" s="56">
        <f t="shared" si="19"/>
        <v>0</v>
      </c>
      <c r="U12" s="56">
        <f t="shared" si="20"/>
        <v>0</v>
      </c>
      <c r="V12" s="56">
        <f t="shared" si="21"/>
        <v>50000000</v>
      </c>
      <c r="W12" s="56">
        <f t="shared" si="22"/>
        <v>0</v>
      </c>
      <c r="X12" s="56">
        <f t="shared" si="23"/>
        <v>0</v>
      </c>
      <c r="Y12" s="56">
        <f t="shared" si="24"/>
        <v>0</v>
      </c>
      <c r="Z12" s="56">
        <f t="shared" si="25"/>
        <v>0</v>
      </c>
      <c r="AA12" s="56">
        <f t="shared" si="26"/>
        <v>0</v>
      </c>
      <c r="AB12" s="56">
        <f t="shared" si="27"/>
        <v>0</v>
      </c>
      <c r="AC12" s="56">
        <f t="shared" si="28"/>
        <v>0</v>
      </c>
      <c r="AD12" s="56">
        <f t="shared" si="29"/>
        <v>0</v>
      </c>
      <c r="AE12" s="56">
        <f t="shared" si="30"/>
        <v>0</v>
      </c>
      <c r="AF12" s="56">
        <f t="shared" si="31"/>
        <v>0</v>
      </c>
      <c r="AG12" s="56">
        <f t="shared" si="32"/>
        <v>0</v>
      </c>
      <c r="AH12" s="56">
        <f t="shared" si="33"/>
        <v>0</v>
      </c>
      <c r="AI12" s="56">
        <f t="shared" si="34"/>
        <v>0</v>
      </c>
      <c r="AJ12" s="74">
        <f t="shared" si="35"/>
        <v>50000000</v>
      </c>
      <c r="AK12" s="30"/>
    </row>
    <row r="13" spans="1:38" s="31" customFormat="1" ht="16.5">
      <c r="A13" s="32">
        <f>IF($A$1="","",IF(MAX($A$9:A12)+1&gt;$A$1,"",MAX($A$9:A12)+1))</f>
        <v>4</v>
      </c>
      <c r="B13" s="12">
        <f t="shared" si="1"/>
        <v>123</v>
      </c>
      <c r="C13" s="13" t="str">
        <f t="shared" si="2"/>
        <v>GRDT05</v>
      </c>
      <c r="D13" s="14">
        <f t="shared" si="3"/>
        <v>0</v>
      </c>
      <c r="E13" s="23" t="str">
        <f t="shared" si="4"/>
        <v>Thanh toán kinh phí XL - Đường Quốc lộ</v>
      </c>
      <c r="F13" s="56">
        <f t="shared" si="5"/>
        <v>0</v>
      </c>
      <c r="G13" s="56">
        <f t="shared" si="6"/>
        <v>0</v>
      </c>
      <c r="H13" s="56">
        <f t="shared" si="7"/>
        <v>0</v>
      </c>
      <c r="I13" s="56">
        <f t="shared" si="8"/>
        <v>0</v>
      </c>
      <c r="J13" s="56">
        <f t="shared" si="9"/>
        <v>0</v>
      </c>
      <c r="K13" s="56">
        <f t="shared" si="10"/>
        <v>0</v>
      </c>
      <c r="L13" s="56">
        <f t="shared" si="11"/>
        <v>0</v>
      </c>
      <c r="M13" s="56">
        <f t="shared" si="12"/>
        <v>0</v>
      </c>
      <c r="N13" s="56">
        <f t="shared" si="13"/>
        <v>0</v>
      </c>
      <c r="O13" s="56">
        <f t="shared" si="14"/>
        <v>0</v>
      </c>
      <c r="P13" s="56">
        <f t="shared" si="15"/>
        <v>0</v>
      </c>
      <c r="Q13" s="56">
        <f t="shared" si="16"/>
        <v>0</v>
      </c>
      <c r="R13" s="56">
        <f t="shared" si="17"/>
        <v>0</v>
      </c>
      <c r="S13" s="56">
        <f t="shared" si="18"/>
        <v>0</v>
      </c>
      <c r="T13" s="56">
        <f t="shared" si="19"/>
        <v>0</v>
      </c>
      <c r="U13" s="56">
        <f t="shared" si="20"/>
        <v>0</v>
      </c>
      <c r="V13" s="56">
        <f t="shared" si="21"/>
        <v>50000000</v>
      </c>
      <c r="W13" s="56">
        <f t="shared" si="22"/>
        <v>0</v>
      </c>
      <c r="X13" s="56">
        <f t="shared" si="23"/>
        <v>0</v>
      </c>
      <c r="Y13" s="56">
        <f t="shared" si="24"/>
        <v>0</v>
      </c>
      <c r="Z13" s="56">
        <f t="shared" si="25"/>
        <v>0</v>
      </c>
      <c r="AA13" s="56">
        <f t="shared" si="26"/>
        <v>0</v>
      </c>
      <c r="AB13" s="56">
        <f t="shared" si="27"/>
        <v>0</v>
      </c>
      <c r="AC13" s="56">
        <f t="shared" si="28"/>
        <v>0</v>
      </c>
      <c r="AD13" s="56">
        <f t="shared" si="29"/>
        <v>0</v>
      </c>
      <c r="AE13" s="56">
        <f t="shared" si="30"/>
        <v>0</v>
      </c>
      <c r="AF13" s="56">
        <f t="shared" si="31"/>
        <v>0</v>
      </c>
      <c r="AG13" s="56">
        <f t="shared" si="32"/>
        <v>0</v>
      </c>
      <c r="AH13" s="56">
        <f t="shared" si="33"/>
        <v>0</v>
      </c>
      <c r="AI13" s="56">
        <f t="shared" si="34"/>
        <v>0</v>
      </c>
      <c r="AJ13" s="74">
        <f t="shared" si="35"/>
        <v>50000000</v>
      </c>
      <c r="AK13" s="30"/>
    </row>
    <row r="14" spans="1:38" s="11" customFormat="1" ht="16.5" hidden="1">
      <c r="A14" s="15" t="str">
        <f>IF($A$1="","",IF(MAX($A$9:A13)+1&gt;$A$1,"",MAX($A$9:A13)+1))</f>
        <v/>
      </c>
      <c r="B14" s="12" t="str">
        <f t="shared" si="1"/>
        <v/>
      </c>
      <c r="C14" s="13" t="str">
        <f t="shared" si="2"/>
        <v/>
      </c>
      <c r="D14" s="14" t="str">
        <f t="shared" si="3"/>
        <v/>
      </c>
      <c r="E14" s="23" t="str">
        <f t="shared" si="4"/>
        <v/>
      </c>
      <c r="F14" s="56" t="str">
        <f t="shared" si="5"/>
        <v/>
      </c>
      <c r="G14" s="56" t="str">
        <f t="shared" si="6"/>
        <v/>
      </c>
      <c r="H14" s="56" t="str">
        <f t="shared" si="7"/>
        <v/>
      </c>
      <c r="I14" s="56" t="str">
        <f t="shared" si="8"/>
        <v/>
      </c>
      <c r="J14" s="56" t="str">
        <f t="shared" si="9"/>
        <v/>
      </c>
      <c r="K14" s="56" t="str">
        <f t="shared" si="10"/>
        <v/>
      </c>
      <c r="L14" s="56" t="str">
        <f t="shared" si="11"/>
        <v/>
      </c>
      <c r="M14" s="56" t="str">
        <f t="shared" si="12"/>
        <v/>
      </c>
      <c r="N14" s="56" t="str">
        <f t="shared" si="13"/>
        <v/>
      </c>
      <c r="O14" s="56" t="str">
        <f t="shared" si="14"/>
        <v/>
      </c>
      <c r="P14" s="56" t="str">
        <f t="shared" si="15"/>
        <v/>
      </c>
      <c r="Q14" s="56" t="str">
        <f t="shared" si="16"/>
        <v/>
      </c>
      <c r="R14" s="56" t="str">
        <f t="shared" si="17"/>
        <v/>
      </c>
      <c r="S14" s="56" t="str">
        <f t="shared" si="18"/>
        <v/>
      </c>
      <c r="T14" s="56" t="str">
        <f t="shared" si="19"/>
        <v/>
      </c>
      <c r="U14" s="56" t="str">
        <f t="shared" si="20"/>
        <v/>
      </c>
      <c r="V14" s="56" t="str">
        <f t="shared" si="21"/>
        <v/>
      </c>
      <c r="W14" s="56" t="str">
        <f t="shared" si="22"/>
        <v/>
      </c>
      <c r="X14" s="56" t="str">
        <f t="shared" si="23"/>
        <v/>
      </c>
      <c r="Y14" s="56" t="str">
        <f t="shared" si="24"/>
        <v/>
      </c>
      <c r="Z14" s="56" t="str">
        <f t="shared" si="25"/>
        <v/>
      </c>
      <c r="AA14" s="56" t="str">
        <f t="shared" si="26"/>
        <v/>
      </c>
      <c r="AB14" s="56" t="str">
        <f t="shared" si="27"/>
        <v/>
      </c>
      <c r="AC14" s="56" t="str">
        <f t="shared" si="28"/>
        <v/>
      </c>
      <c r="AD14" s="56" t="str">
        <f t="shared" si="29"/>
        <v/>
      </c>
      <c r="AE14" s="56" t="str">
        <f t="shared" si="30"/>
        <v/>
      </c>
      <c r="AF14" s="56" t="str">
        <f t="shared" si="31"/>
        <v/>
      </c>
      <c r="AG14" s="56" t="str">
        <f t="shared" si="32"/>
        <v/>
      </c>
      <c r="AH14" s="56" t="str">
        <f t="shared" si="33"/>
        <v/>
      </c>
      <c r="AI14" s="56" t="str">
        <f t="shared" si="34"/>
        <v/>
      </c>
      <c r="AJ14" s="74">
        <f t="shared" si="35"/>
        <v>0</v>
      </c>
      <c r="AK14" s="30"/>
    </row>
    <row r="15" spans="1:38" s="11" customFormat="1" ht="16.5" hidden="1">
      <c r="A15" s="15" t="str">
        <f>IF($A$1="","",IF(MAX($A$9:A14)+1&gt;$A$1,"",MAX($A$9:A14)+1))</f>
        <v/>
      </c>
      <c r="B15" s="12" t="str">
        <f t="shared" si="1"/>
        <v/>
      </c>
      <c r="C15" s="13" t="str">
        <f t="shared" si="2"/>
        <v/>
      </c>
      <c r="D15" s="14" t="str">
        <f t="shared" si="3"/>
        <v/>
      </c>
      <c r="E15" s="23" t="str">
        <f t="shared" si="4"/>
        <v/>
      </c>
      <c r="F15" s="56" t="str">
        <f t="shared" si="5"/>
        <v/>
      </c>
      <c r="G15" s="56" t="str">
        <f t="shared" si="6"/>
        <v/>
      </c>
      <c r="H15" s="56" t="str">
        <f t="shared" si="7"/>
        <v/>
      </c>
      <c r="I15" s="56" t="str">
        <f t="shared" si="8"/>
        <v/>
      </c>
      <c r="J15" s="56" t="str">
        <f t="shared" si="9"/>
        <v/>
      </c>
      <c r="K15" s="56" t="str">
        <f t="shared" si="10"/>
        <v/>
      </c>
      <c r="L15" s="56" t="str">
        <f t="shared" si="11"/>
        <v/>
      </c>
      <c r="M15" s="56" t="str">
        <f t="shared" si="12"/>
        <v/>
      </c>
      <c r="N15" s="56" t="str">
        <f t="shared" si="13"/>
        <v/>
      </c>
      <c r="O15" s="56" t="str">
        <f t="shared" si="14"/>
        <v/>
      </c>
      <c r="P15" s="56" t="str">
        <f t="shared" si="15"/>
        <v/>
      </c>
      <c r="Q15" s="56" t="str">
        <f t="shared" si="16"/>
        <v/>
      </c>
      <c r="R15" s="56" t="str">
        <f t="shared" si="17"/>
        <v/>
      </c>
      <c r="S15" s="56" t="str">
        <f t="shared" si="18"/>
        <v/>
      </c>
      <c r="T15" s="56" t="str">
        <f t="shared" si="19"/>
        <v/>
      </c>
      <c r="U15" s="56" t="str">
        <f t="shared" si="20"/>
        <v/>
      </c>
      <c r="V15" s="56" t="str">
        <f t="shared" si="21"/>
        <v/>
      </c>
      <c r="W15" s="56" t="str">
        <f t="shared" si="22"/>
        <v/>
      </c>
      <c r="X15" s="56" t="str">
        <f t="shared" si="23"/>
        <v/>
      </c>
      <c r="Y15" s="56" t="str">
        <f t="shared" si="24"/>
        <v/>
      </c>
      <c r="Z15" s="56" t="str">
        <f t="shared" si="25"/>
        <v/>
      </c>
      <c r="AA15" s="56" t="str">
        <f t="shared" si="26"/>
        <v/>
      </c>
      <c r="AB15" s="56" t="str">
        <f t="shared" si="27"/>
        <v/>
      </c>
      <c r="AC15" s="56" t="str">
        <f t="shared" si="28"/>
        <v/>
      </c>
      <c r="AD15" s="56" t="str">
        <f t="shared" si="29"/>
        <v/>
      </c>
      <c r="AE15" s="56" t="str">
        <f t="shared" si="30"/>
        <v/>
      </c>
      <c r="AF15" s="56" t="str">
        <f t="shared" si="31"/>
        <v/>
      </c>
      <c r="AG15" s="56" t="str">
        <f t="shared" si="32"/>
        <v/>
      </c>
      <c r="AH15" s="56" t="str">
        <f t="shared" si="33"/>
        <v/>
      </c>
      <c r="AI15" s="56" t="str">
        <f t="shared" si="34"/>
        <v/>
      </c>
      <c r="AJ15" s="74">
        <f t="shared" si="35"/>
        <v>0</v>
      </c>
      <c r="AK15" s="30"/>
    </row>
    <row r="16" spans="1:38" s="11" customFormat="1" ht="16.5" hidden="1">
      <c r="A16" s="15" t="str">
        <f>IF($A$1="","",IF(MAX($A$9:A15)+1&gt;$A$1,"",MAX($A$9:A15)+1))</f>
        <v/>
      </c>
      <c r="B16" s="12" t="str">
        <f t="shared" si="1"/>
        <v/>
      </c>
      <c r="C16" s="13" t="str">
        <f t="shared" si="2"/>
        <v/>
      </c>
      <c r="D16" s="14" t="str">
        <f t="shared" si="3"/>
        <v/>
      </c>
      <c r="E16" s="23" t="str">
        <f t="shared" si="4"/>
        <v/>
      </c>
      <c r="F16" s="56" t="str">
        <f t="shared" si="5"/>
        <v/>
      </c>
      <c r="G16" s="56" t="str">
        <f t="shared" si="6"/>
        <v/>
      </c>
      <c r="H16" s="56" t="str">
        <f t="shared" si="7"/>
        <v/>
      </c>
      <c r="I16" s="56" t="str">
        <f t="shared" si="8"/>
        <v/>
      </c>
      <c r="J16" s="56" t="str">
        <f t="shared" si="9"/>
        <v/>
      </c>
      <c r="K16" s="56" t="str">
        <f t="shared" si="10"/>
        <v/>
      </c>
      <c r="L16" s="56" t="str">
        <f t="shared" si="11"/>
        <v/>
      </c>
      <c r="M16" s="56" t="str">
        <f t="shared" si="12"/>
        <v/>
      </c>
      <c r="N16" s="56" t="str">
        <f t="shared" si="13"/>
        <v/>
      </c>
      <c r="O16" s="56" t="str">
        <f t="shared" si="14"/>
        <v/>
      </c>
      <c r="P16" s="56" t="str">
        <f t="shared" si="15"/>
        <v/>
      </c>
      <c r="Q16" s="56" t="str">
        <f t="shared" si="16"/>
        <v/>
      </c>
      <c r="R16" s="56" t="str">
        <f t="shared" si="17"/>
        <v/>
      </c>
      <c r="S16" s="56" t="str">
        <f t="shared" si="18"/>
        <v/>
      </c>
      <c r="T16" s="56" t="str">
        <f t="shared" si="19"/>
        <v/>
      </c>
      <c r="U16" s="56" t="str">
        <f t="shared" si="20"/>
        <v/>
      </c>
      <c r="V16" s="56" t="str">
        <f t="shared" si="21"/>
        <v/>
      </c>
      <c r="W16" s="56" t="str">
        <f t="shared" si="22"/>
        <v/>
      </c>
      <c r="X16" s="56" t="str">
        <f t="shared" si="23"/>
        <v/>
      </c>
      <c r="Y16" s="56" t="str">
        <f t="shared" si="24"/>
        <v/>
      </c>
      <c r="Z16" s="56" t="str">
        <f t="shared" si="25"/>
        <v/>
      </c>
      <c r="AA16" s="56" t="str">
        <f t="shared" si="26"/>
        <v/>
      </c>
      <c r="AB16" s="56" t="str">
        <f t="shared" si="27"/>
        <v/>
      </c>
      <c r="AC16" s="56" t="str">
        <f t="shared" si="28"/>
        <v/>
      </c>
      <c r="AD16" s="56" t="str">
        <f t="shared" si="29"/>
        <v/>
      </c>
      <c r="AE16" s="56" t="str">
        <f t="shared" si="30"/>
        <v/>
      </c>
      <c r="AF16" s="56" t="str">
        <f t="shared" si="31"/>
        <v/>
      </c>
      <c r="AG16" s="56" t="str">
        <f t="shared" si="32"/>
        <v/>
      </c>
      <c r="AH16" s="56" t="str">
        <f t="shared" si="33"/>
        <v/>
      </c>
      <c r="AI16" s="56" t="str">
        <f t="shared" si="34"/>
        <v/>
      </c>
      <c r="AJ16" s="74">
        <f t="shared" si="35"/>
        <v>0</v>
      </c>
      <c r="AK16" s="30"/>
      <c r="AL16" s="57"/>
    </row>
    <row r="17" spans="1:38" s="11" customFormat="1" ht="16.5" hidden="1">
      <c r="A17" s="15" t="str">
        <f>IF($A$1="","",IF(MAX($A$9:A16)+1&gt;$A$1,"",MAX($A$9:A16)+1))</f>
        <v/>
      </c>
      <c r="B17" s="12" t="str">
        <f t="shared" si="1"/>
        <v/>
      </c>
      <c r="C17" s="13" t="str">
        <f t="shared" si="2"/>
        <v/>
      </c>
      <c r="D17" s="14" t="str">
        <f t="shared" si="3"/>
        <v/>
      </c>
      <c r="E17" s="23" t="str">
        <f t="shared" si="4"/>
        <v/>
      </c>
      <c r="F17" s="56" t="str">
        <f t="shared" si="5"/>
        <v/>
      </c>
      <c r="G17" s="56" t="str">
        <f t="shared" si="6"/>
        <v/>
      </c>
      <c r="H17" s="56" t="str">
        <f t="shared" si="7"/>
        <v/>
      </c>
      <c r="I17" s="56" t="str">
        <f t="shared" si="8"/>
        <v/>
      </c>
      <c r="J17" s="56" t="str">
        <f t="shared" si="9"/>
        <v/>
      </c>
      <c r="K17" s="56" t="str">
        <f t="shared" si="10"/>
        <v/>
      </c>
      <c r="L17" s="56" t="str">
        <f t="shared" si="11"/>
        <v/>
      </c>
      <c r="M17" s="56" t="str">
        <f t="shared" si="12"/>
        <v/>
      </c>
      <c r="N17" s="56" t="str">
        <f t="shared" si="13"/>
        <v/>
      </c>
      <c r="O17" s="56" t="str">
        <f t="shared" si="14"/>
        <v/>
      </c>
      <c r="P17" s="56" t="str">
        <f t="shared" si="15"/>
        <v/>
      </c>
      <c r="Q17" s="56" t="str">
        <f t="shared" si="16"/>
        <v/>
      </c>
      <c r="R17" s="56" t="str">
        <f t="shared" si="17"/>
        <v/>
      </c>
      <c r="S17" s="56" t="str">
        <f t="shared" si="18"/>
        <v/>
      </c>
      <c r="T17" s="56" t="str">
        <f t="shared" si="19"/>
        <v/>
      </c>
      <c r="U17" s="56" t="str">
        <f t="shared" si="20"/>
        <v/>
      </c>
      <c r="V17" s="56" t="str">
        <f t="shared" si="21"/>
        <v/>
      </c>
      <c r="W17" s="56" t="str">
        <f t="shared" si="22"/>
        <v/>
      </c>
      <c r="X17" s="56" t="str">
        <f t="shared" si="23"/>
        <v/>
      </c>
      <c r="Y17" s="56" t="str">
        <f t="shared" si="24"/>
        <v/>
      </c>
      <c r="Z17" s="56" t="str">
        <f t="shared" si="25"/>
        <v/>
      </c>
      <c r="AA17" s="56" t="str">
        <f t="shared" si="26"/>
        <v/>
      </c>
      <c r="AB17" s="56" t="str">
        <f t="shared" si="27"/>
        <v/>
      </c>
      <c r="AC17" s="56" t="str">
        <f t="shared" si="28"/>
        <v/>
      </c>
      <c r="AD17" s="56" t="str">
        <f t="shared" si="29"/>
        <v/>
      </c>
      <c r="AE17" s="56" t="str">
        <f t="shared" si="30"/>
        <v/>
      </c>
      <c r="AF17" s="56" t="str">
        <f t="shared" si="31"/>
        <v/>
      </c>
      <c r="AG17" s="56" t="str">
        <f t="shared" si="32"/>
        <v/>
      </c>
      <c r="AH17" s="56" t="str">
        <f t="shared" si="33"/>
        <v/>
      </c>
      <c r="AI17" s="56" t="str">
        <f t="shared" si="34"/>
        <v/>
      </c>
      <c r="AJ17" s="74">
        <f t="shared" si="35"/>
        <v>0</v>
      </c>
      <c r="AK17" s="30"/>
      <c r="AL17" s="57"/>
    </row>
    <row r="18" spans="1:38" s="11" customFormat="1" ht="16.5" hidden="1">
      <c r="A18" s="15" t="str">
        <f>IF($A$1="","",IF(MAX($A$9:A17)+1&gt;$A$1,"",MAX($A$9:A17)+1))</f>
        <v/>
      </c>
      <c r="B18" s="12" t="str">
        <f t="shared" si="1"/>
        <v/>
      </c>
      <c r="C18" s="13" t="str">
        <f t="shared" si="2"/>
        <v/>
      </c>
      <c r="D18" s="14" t="str">
        <f t="shared" si="3"/>
        <v/>
      </c>
      <c r="E18" s="23" t="str">
        <f t="shared" si="4"/>
        <v/>
      </c>
      <c r="F18" s="56" t="str">
        <f t="shared" si="5"/>
        <v/>
      </c>
      <c r="G18" s="56" t="str">
        <f t="shared" si="6"/>
        <v/>
      </c>
      <c r="H18" s="56" t="str">
        <f t="shared" si="7"/>
        <v/>
      </c>
      <c r="I18" s="56" t="str">
        <f t="shared" si="8"/>
        <v/>
      </c>
      <c r="J18" s="56" t="str">
        <f t="shared" si="9"/>
        <v/>
      </c>
      <c r="K18" s="56" t="str">
        <f t="shared" si="10"/>
        <v/>
      </c>
      <c r="L18" s="56" t="str">
        <f t="shared" si="11"/>
        <v/>
      </c>
      <c r="M18" s="56" t="str">
        <f t="shared" si="12"/>
        <v/>
      </c>
      <c r="N18" s="56" t="str">
        <f t="shared" si="13"/>
        <v/>
      </c>
      <c r="O18" s="56" t="str">
        <f t="shared" si="14"/>
        <v/>
      </c>
      <c r="P18" s="56" t="str">
        <f t="shared" si="15"/>
        <v/>
      </c>
      <c r="Q18" s="56" t="str">
        <f t="shared" si="16"/>
        <v/>
      </c>
      <c r="R18" s="56" t="str">
        <f t="shared" si="17"/>
        <v/>
      </c>
      <c r="S18" s="56" t="str">
        <f t="shared" si="18"/>
        <v/>
      </c>
      <c r="T18" s="56" t="str">
        <f t="shared" si="19"/>
        <v/>
      </c>
      <c r="U18" s="56" t="str">
        <f t="shared" si="20"/>
        <v/>
      </c>
      <c r="V18" s="56" t="str">
        <f t="shared" si="21"/>
        <v/>
      </c>
      <c r="W18" s="56" t="str">
        <f t="shared" si="22"/>
        <v/>
      </c>
      <c r="X18" s="56" t="str">
        <f t="shared" si="23"/>
        <v/>
      </c>
      <c r="Y18" s="56" t="str">
        <f t="shared" si="24"/>
        <v/>
      </c>
      <c r="Z18" s="56" t="str">
        <f t="shared" si="25"/>
        <v/>
      </c>
      <c r="AA18" s="56" t="str">
        <f t="shared" si="26"/>
        <v/>
      </c>
      <c r="AB18" s="56" t="str">
        <f t="shared" si="27"/>
        <v/>
      </c>
      <c r="AC18" s="56" t="str">
        <f t="shared" si="28"/>
        <v/>
      </c>
      <c r="AD18" s="56" t="str">
        <f t="shared" si="29"/>
        <v/>
      </c>
      <c r="AE18" s="56" t="str">
        <f t="shared" si="30"/>
        <v/>
      </c>
      <c r="AF18" s="56" t="str">
        <f t="shared" si="31"/>
        <v/>
      </c>
      <c r="AG18" s="56" t="str">
        <f t="shared" si="32"/>
        <v/>
      </c>
      <c r="AH18" s="56" t="str">
        <f t="shared" si="33"/>
        <v/>
      </c>
      <c r="AI18" s="56" t="str">
        <f t="shared" si="34"/>
        <v/>
      </c>
      <c r="AJ18" s="74">
        <f t="shared" si="35"/>
        <v>0</v>
      </c>
      <c r="AK18" s="30"/>
    </row>
    <row r="19" spans="1:38" s="11" customFormat="1" ht="16.5" hidden="1">
      <c r="A19" s="15" t="str">
        <f>IF($A$1="","",IF(MAX($A$9:A18)+1&gt;$A$1,"",MAX($A$9:A18)+1))</f>
        <v/>
      </c>
      <c r="B19" s="12" t="str">
        <f t="shared" si="1"/>
        <v/>
      </c>
      <c r="C19" s="13" t="str">
        <f t="shared" si="2"/>
        <v/>
      </c>
      <c r="D19" s="14" t="str">
        <f t="shared" si="3"/>
        <v/>
      </c>
      <c r="E19" s="23" t="str">
        <f t="shared" si="4"/>
        <v/>
      </c>
      <c r="F19" s="56" t="str">
        <f t="shared" si="5"/>
        <v/>
      </c>
      <c r="G19" s="56" t="str">
        <f t="shared" si="6"/>
        <v/>
      </c>
      <c r="H19" s="56" t="str">
        <f t="shared" si="7"/>
        <v/>
      </c>
      <c r="I19" s="56" t="str">
        <f t="shared" si="8"/>
        <v/>
      </c>
      <c r="J19" s="56" t="str">
        <f t="shared" si="9"/>
        <v/>
      </c>
      <c r="K19" s="56" t="str">
        <f t="shared" si="10"/>
        <v/>
      </c>
      <c r="L19" s="56" t="str">
        <f t="shared" si="11"/>
        <v/>
      </c>
      <c r="M19" s="56" t="str">
        <f t="shared" si="12"/>
        <v/>
      </c>
      <c r="N19" s="56" t="str">
        <f t="shared" si="13"/>
        <v/>
      </c>
      <c r="O19" s="56" t="str">
        <f t="shared" si="14"/>
        <v/>
      </c>
      <c r="P19" s="56" t="str">
        <f t="shared" si="15"/>
        <v/>
      </c>
      <c r="Q19" s="56" t="str">
        <f t="shared" si="16"/>
        <v/>
      </c>
      <c r="R19" s="56" t="str">
        <f t="shared" si="17"/>
        <v/>
      </c>
      <c r="S19" s="56" t="str">
        <f t="shared" si="18"/>
        <v/>
      </c>
      <c r="T19" s="56" t="str">
        <f t="shared" si="19"/>
        <v/>
      </c>
      <c r="U19" s="56" t="str">
        <f t="shared" si="20"/>
        <v/>
      </c>
      <c r="V19" s="56" t="str">
        <f t="shared" si="21"/>
        <v/>
      </c>
      <c r="W19" s="56" t="str">
        <f t="shared" si="22"/>
        <v/>
      </c>
      <c r="X19" s="56" t="str">
        <f t="shared" si="23"/>
        <v/>
      </c>
      <c r="Y19" s="56" t="str">
        <f t="shared" si="24"/>
        <v/>
      </c>
      <c r="Z19" s="56" t="str">
        <f t="shared" si="25"/>
        <v/>
      </c>
      <c r="AA19" s="56" t="str">
        <f t="shared" si="26"/>
        <v/>
      </c>
      <c r="AB19" s="56" t="str">
        <f t="shared" si="27"/>
        <v/>
      </c>
      <c r="AC19" s="56" t="str">
        <f t="shared" si="28"/>
        <v/>
      </c>
      <c r="AD19" s="56" t="str">
        <f t="shared" si="29"/>
        <v/>
      </c>
      <c r="AE19" s="56" t="str">
        <f t="shared" si="30"/>
        <v/>
      </c>
      <c r="AF19" s="56" t="str">
        <f t="shared" si="31"/>
        <v/>
      </c>
      <c r="AG19" s="56" t="str">
        <f t="shared" si="32"/>
        <v/>
      </c>
      <c r="AH19" s="56" t="str">
        <f t="shared" si="33"/>
        <v/>
      </c>
      <c r="AI19" s="56" t="str">
        <f t="shared" si="34"/>
        <v/>
      </c>
      <c r="AJ19" s="74">
        <f t="shared" si="35"/>
        <v>0</v>
      </c>
      <c r="AK19" s="30"/>
    </row>
    <row r="20" spans="1:38" s="11" customFormat="1" ht="16.5" hidden="1">
      <c r="A20" s="15" t="str">
        <f>IF($A$1="","",IF(MAX($A$9:A19)+1&gt;$A$1,"",MAX($A$9:A19)+1))</f>
        <v/>
      </c>
      <c r="B20" s="12" t="str">
        <f t="shared" si="1"/>
        <v/>
      </c>
      <c r="C20" s="13" t="str">
        <f t="shared" si="2"/>
        <v/>
      </c>
      <c r="D20" s="14" t="str">
        <f t="shared" si="3"/>
        <v/>
      </c>
      <c r="E20" s="23" t="str">
        <f t="shared" si="4"/>
        <v/>
      </c>
      <c r="F20" s="56" t="str">
        <f t="shared" si="5"/>
        <v/>
      </c>
      <c r="G20" s="56" t="str">
        <f t="shared" si="6"/>
        <v/>
      </c>
      <c r="H20" s="56" t="str">
        <f t="shared" si="7"/>
        <v/>
      </c>
      <c r="I20" s="56" t="str">
        <f t="shared" si="8"/>
        <v/>
      </c>
      <c r="J20" s="56" t="str">
        <f t="shared" si="9"/>
        <v/>
      </c>
      <c r="K20" s="56" t="str">
        <f t="shared" si="10"/>
        <v/>
      </c>
      <c r="L20" s="56" t="str">
        <f t="shared" si="11"/>
        <v/>
      </c>
      <c r="M20" s="56" t="str">
        <f t="shared" si="12"/>
        <v/>
      </c>
      <c r="N20" s="56" t="str">
        <f t="shared" si="13"/>
        <v/>
      </c>
      <c r="O20" s="56" t="str">
        <f t="shared" si="14"/>
        <v/>
      </c>
      <c r="P20" s="56" t="str">
        <f t="shared" si="15"/>
        <v/>
      </c>
      <c r="Q20" s="56" t="str">
        <f t="shared" si="16"/>
        <v/>
      </c>
      <c r="R20" s="56" t="str">
        <f t="shared" si="17"/>
        <v/>
      </c>
      <c r="S20" s="56" t="str">
        <f t="shared" si="18"/>
        <v/>
      </c>
      <c r="T20" s="56" t="str">
        <f t="shared" si="19"/>
        <v/>
      </c>
      <c r="U20" s="56" t="str">
        <f t="shared" si="20"/>
        <v/>
      </c>
      <c r="V20" s="56" t="str">
        <f t="shared" si="21"/>
        <v/>
      </c>
      <c r="W20" s="56" t="str">
        <f t="shared" si="22"/>
        <v/>
      </c>
      <c r="X20" s="56" t="str">
        <f t="shared" si="23"/>
        <v/>
      </c>
      <c r="Y20" s="56" t="str">
        <f t="shared" si="24"/>
        <v/>
      </c>
      <c r="Z20" s="56" t="str">
        <f t="shared" si="25"/>
        <v/>
      </c>
      <c r="AA20" s="56" t="str">
        <f t="shared" si="26"/>
        <v/>
      </c>
      <c r="AB20" s="56" t="str">
        <f t="shared" si="27"/>
        <v/>
      </c>
      <c r="AC20" s="56" t="str">
        <f t="shared" si="28"/>
        <v/>
      </c>
      <c r="AD20" s="56" t="str">
        <f t="shared" si="29"/>
        <v/>
      </c>
      <c r="AE20" s="56" t="str">
        <f t="shared" si="30"/>
        <v/>
      </c>
      <c r="AF20" s="56" t="str">
        <f t="shared" si="31"/>
        <v/>
      </c>
      <c r="AG20" s="56" t="str">
        <f t="shared" si="32"/>
        <v/>
      </c>
      <c r="AH20" s="56" t="str">
        <f t="shared" si="33"/>
        <v/>
      </c>
      <c r="AI20" s="56" t="str">
        <f t="shared" si="34"/>
        <v/>
      </c>
      <c r="AJ20" s="74">
        <f t="shared" si="35"/>
        <v>0</v>
      </c>
      <c r="AK20" s="30"/>
    </row>
    <row r="21" spans="1:38" s="29" customFormat="1" ht="16.5" hidden="1">
      <c r="A21" s="28" t="str">
        <f>IF($A$1="","",IF(MAX($A$9:A20)+1&gt;$A$1,"",MAX($A$9:A20)+1))</f>
        <v/>
      </c>
      <c r="B21" s="12" t="str">
        <f t="shared" si="1"/>
        <v/>
      </c>
      <c r="C21" s="13" t="str">
        <f t="shared" si="2"/>
        <v/>
      </c>
      <c r="D21" s="14" t="str">
        <f t="shared" si="3"/>
        <v/>
      </c>
      <c r="E21" s="23" t="str">
        <f t="shared" si="4"/>
        <v/>
      </c>
      <c r="F21" s="56" t="str">
        <f t="shared" si="5"/>
        <v/>
      </c>
      <c r="G21" s="56" t="str">
        <f t="shared" si="6"/>
        <v/>
      </c>
      <c r="H21" s="56" t="str">
        <f t="shared" si="7"/>
        <v/>
      </c>
      <c r="I21" s="56" t="str">
        <f t="shared" si="8"/>
        <v/>
      </c>
      <c r="J21" s="56" t="str">
        <f t="shared" si="9"/>
        <v/>
      </c>
      <c r="K21" s="56" t="str">
        <f t="shared" si="10"/>
        <v/>
      </c>
      <c r="L21" s="56" t="str">
        <f t="shared" si="11"/>
        <v/>
      </c>
      <c r="M21" s="56" t="str">
        <f t="shared" si="12"/>
        <v/>
      </c>
      <c r="N21" s="56" t="str">
        <f t="shared" si="13"/>
        <v/>
      </c>
      <c r="O21" s="56" t="str">
        <f t="shared" si="14"/>
        <v/>
      </c>
      <c r="P21" s="56" t="str">
        <f t="shared" si="15"/>
        <v/>
      </c>
      <c r="Q21" s="56" t="str">
        <f t="shared" si="16"/>
        <v/>
      </c>
      <c r="R21" s="56" t="str">
        <f t="shared" si="17"/>
        <v/>
      </c>
      <c r="S21" s="56" t="str">
        <f t="shared" si="18"/>
        <v/>
      </c>
      <c r="T21" s="56" t="str">
        <f t="shared" si="19"/>
        <v/>
      </c>
      <c r="U21" s="56" t="str">
        <f t="shared" si="20"/>
        <v/>
      </c>
      <c r="V21" s="56" t="str">
        <f t="shared" si="21"/>
        <v/>
      </c>
      <c r="W21" s="56" t="str">
        <f t="shared" si="22"/>
        <v/>
      </c>
      <c r="X21" s="56" t="str">
        <f t="shared" si="23"/>
        <v/>
      </c>
      <c r="Y21" s="56" t="str">
        <f t="shared" si="24"/>
        <v/>
      </c>
      <c r="Z21" s="56" t="str">
        <f t="shared" si="25"/>
        <v/>
      </c>
      <c r="AA21" s="56" t="str">
        <f t="shared" si="26"/>
        <v/>
      </c>
      <c r="AB21" s="56" t="str">
        <f t="shared" si="27"/>
        <v/>
      </c>
      <c r="AC21" s="56" t="str">
        <f t="shared" si="28"/>
        <v/>
      </c>
      <c r="AD21" s="56" t="str">
        <f t="shared" si="29"/>
        <v/>
      </c>
      <c r="AE21" s="56" t="str">
        <f t="shared" si="30"/>
        <v/>
      </c>
      <c r="AF21" s="56" t="str">
        <f t="shared" si="31"/>
        <v/>
      </c>
      <c r="AG21" s="56" t="str">
        <f t="shared" si="32"/>
        <v/>
      </c>
      <c r="AH21" s="56" t="str">
        <f t="shared" si="33"/>
        <v/>
      </c>
      <c r="AI21" s="56" t="str">
        <f t="shared" si="34"/>
        <v/>
      </c>
      <c r="AJ21" s="74">
        <f t="shared" si="35"/>
        <v>0</v>
      </c>
      <c r="AK21" s="30"/>
    </row>
    <row r="22" spans="1:38" s="11" customFormat="1" ht="16.5" hidden="1">
      <c r="A22" s="15" t="str">
        <f>IF($A$1="","",IF(MAX($A$9:A21)+1&gt;$A$1,"",MAX($A$9:A21)+1))</f>
        <v/>
      </c>
      <c r="B22" s="12" t="str">
        <f t="shared" si="1"/>
        <v/>
      </c>
      <c r="C22" s="13" t="str">
        <f t="shared" si="2"/>
        <v/>
      </c>
      <c r="D22" s="14" t="str">
        <f t="shared" si="3"/>
        <v/>
      </c>
      <c r="E22" s="23" t="str">
        <f t="shared" si="4"/>
        <v/>
      </c>
      <c r="F22" s="56" t="str">
        <f t="shared" si="5"/>
        <v/>
      </c>
      <c r="G22" s="56" t="str">
        <f t="shared" si="6"/>
        <v/>
      </c>
      <c r="H22" s="56" t="str">
        <f t="shared" si="7"/>
        <v/>
      </c>
      <c r="I22" s="56" t="str">
        <f t="shared" si="8"/>
        <v/>
      </c>
      <c r="J22" s="56" t="str">
        <f t="shared" si="9"/>
        <v/>
      </c>
      <c r="K22" s="56" t="str">
        <f t="shared" si="10"/>
        <v/>
      </c>
      <c r="L22" s="56" t="str">
        <f t="shared" si="11"/>
        <v/>
      </c>
      <c r="M22" s="56" t="str">
        <f t="shared" si="12"/>
        <v/>
      </c>
      <c r="N22" s="56" t="str">
        <f t="shared" si="13"/>
        <v/>
      </c>
      <c r="O22" s="56" t="str">
        <f t="shared" si="14"/>
        <v/>
      </c>
      <c r="P22" s="56" t="str">
        <f t="shared" si="15"/>
        <v/>
      </c>
      <c r="Q22" s="56" t="str">
        <f t="shared" si="16"/>
        <v/>
      </c>
      <c r="R22" s="56" t="str">
        <f t="shared" si="17"/>
        <v/>
      </c>
      <c r="S22" s="56" t="str">
        <f t="shared" si="18"/>
        <v/>
      </c>
      <c r="T22" s="56" t="str">
        <f t="shared" si="19"/>
        <v/>
      </c>
      <c r="U22" s="56" t="str">
        <f t="shared" si="20"/>
        <v/>
      </c>
      <c r="V22" s="56" t="str">
        <f t="shared" si="21"/>
        <v/>
      </c>
      <c r="W22" s="56" t="str">
        <f t="shared" si="22"/>
        <v/>
      </c>
      <c r="X22" s="56" t="str">
        <f t="shared" si="23"/>
        <v/>
      </c>
      <c r="Y22" s="56" t="str">
        <f t="shared" si="24"/>
        <v/>
      </c>
      <c r="Z22" s="56" t="str">
        <f t="shared" si="25"/>
        <v/>
      </c>
      <c r="AA22" s="56" t="str">
        <f t="shared" si="26"/>
        <v/>
      </c>
      <c r="AB22" s="56" t="str">
        <f t="shared" si="27"/>
        <v/>
      </c>
      <c r="AC22" s="56" t="str">
        <f t="shared" si="28"/>
        <v/>
      </c>
      <c r="AD22" s="56" t="str">
        <f t="shared" si="29"/>
        <v/>
      </c>
      <c r="AE22" s="56" t="str">
        <f t="shared" si="30"/>
        <v/>
      </c>
      <c r="AF22" s="56" t="str">
        <f t="shared" si="31"/>
        <v/>
      </c>
      <c r="AG22" s="56" t="str">
        <f t="shared" si="32"/>
        <v/>
      </c>
      <c r="AH22" s="56" t="str">
        <f t="shared" si="33"/>
        <v/>
      </c>
      <c r="AI22" s="56" t="str">
        <f t="shared" si="34"/>
        <v/>
      </c>
      <c r="AJ22" s="74">
        <f t="shared" si="35"/>
        <v>0</v>
      </c>
      <c r="AK22" s="30"/>
    </row>
    <row r="23" spans="1:38" s="16" customFormat="1" ht="16.5" hidden="1">
      <c r="A23" s="15" t="str">
        <f>IF($A$1="","",IF(MAX($A$9:A22)+1&gt;$A$1,"",MAX($A$9:A22)+1))</f>
        <v/>
      </c>
      <c r="B23" s="12" t="str">
        <f t="shared" si="1"/>
        <v/>
      </c>
      <c r="C23" s="13" t="str">
        <f t="shared" si="2"/>
        <v/>
      </c>
      <c r="D23" s="14" t="str">
        <f t="shared" si="3"/>
        <v/>
      </c>
      <c r="E23" s="23" t="str">
        <f t="shared" si="4"/>
        <v/>
      </c>
      <c r="F23" s="56" t="str">
        <f t="shared" si="5"/>
        <v/>
      </c>
      <c r="G23" s="56" t="str">
        <f t="shared" si="6"/>
        <v/>
      </c>
      <c r="H23" s="56" t="str">
        <f t="shared" si="7"/>
        <v/>
      </c>
      <c r="I23" s="56" t="str">
        <f t="shared" si="8"/>
        <v/>
      </c>
      <c r="J23" s="56" t="str">
        <f t="shared" si="9"/>
        <v/>
      </c>
      <c r="K23" s="56" t="str">
        <f t="shared" si="10"/>
        <v/>
      </c>
      <c r="L23" s="56" t="str">
        <f t="shared" si="11"/>
        <v/>
      </c>
      <c r="M23" s="56" t="str">
        <f t="shared" si="12"/>
        <v/>
      </c>
      <c r="N23" s="56" t="str">
        <f t="shared" si="13"/>
        <v/>
      </c>
      <c r="O23" s="56" t="str">
        <f t="shared" si="14"/>
        <v/>
      </c>
      <c r="P23" s="56" t="str">
        <f t="shared" si="15"/>
        <v/>
      </c>
      <c r="Q23" s="56" t="str">
        <f t="shared" si="16"/>
        <v/>
      </c>
      <c r="R23" s="56" t="str">
        <f t="shared" si="17"/>
        <v/>
      </c>
      <c r="S23" s="56" t="str">
        <f t="shared" si="18"/>
        <v/>
      </c>
      <c r="T23" s="56" t="str">
        <f t="shared" si="19"/>
        <v/>
      </c>
      <c r="U23" s="56" t="str">
        <f t="shared" si="20"/>
        <v/>
      </c>
      <c r="V23" s="56" t="str">
        <f t="shared" si="21"/>
        <v/>
      </c>
      <c r="W23" s="56" t="str">
        <f t="shared" si="22"/>
        <v/>
      </c>
      <c r="X23" s="56" t="str">
        <f t="shared" si="23"/>
        <v/>
      </c>
      <c r="Y23" s="56" t="str">
        <f t="shared" si="24"/>
        <v/>
      </c>
      <c r="Z23" s="56" t="str">
        <f t="shared" si="25"/>
        <v/>
      </c>
      <c r="AA23" s="56" t="str">
        <f t="shared" si="26"/>
        <v/>
      </c>
      <c r="AB23" s="56" t="str">
        <f t="shared" si="27"/>
        <v/>
      </c>
      <c r="AC23" s="56" t="str">
        <f t="shared" si="28"/>
        <v/>
      </c>
      <c r="AD23" s="56" t="str">
        <f t="shared" si="29"/>
        <v/>
      </c>
      <c r="AE23" s="56" t="str">
        <f t="shared" si="30"/>
        <v/>
      </c>
      <c r="AF23" s="56" t="str">
        <f t="shared" si="31"/>
        <v/>
      </c>
      <c r="AG23" s="56" t="str">
        <f t="shared" si="32"/>
        <v/>
      </c>
      <c r="AH23" s="56" t="str">
        <f t="shared" si="33"/>
        <v/>
      </c>
      <c r="AI23" s="56" t="str">
        <f t="shared" si="34"/>
        <v/>
      </c>
      <c r="AJ23" s="74">
        <f t="shared" si="35"/>
        <v>0</v>
      </c>
      <c r="AK23" s="30"/>
    </row>
    <row r="24" spans="1:38" s="16" customFormat="1" ht="16.5" hidden="1">
      <c r="A24" s="15" t="str">
        <f>IF($A$1="","",IF(MAX($A$9:A23)+1&gt;$A$1,"",MAX($A$9:A23)+1))</f>
        <v/>
      </c>
      <c r="B24" s="12" t="str">
        <f t="shared" si="1"/>
        <v/>
      </c>
      <c r="C24" s="13" t="str">
        <f t="shared" si="2"/>
        <v/>
      </c>
      <c r="D24" s="14" t="str">
        <f t="shared" si="3"/>
        <v/>
      </c>
      <c r="E24" s="23" t="str">
        <f t="shared" si="4"/>
        <v/>
      </c>
      <c r="F24" s="56" t="str">
        <f t="shared" si="5"/>
        <v/>
      </c>
      <c r="G24" s="56" t="str">
        <f t="shared" si="6"/>
        <v/>
      </c>
      <c r="H24" s="56" t="str">
        <f t="shared" si="7"/>
        <v/>
      </c>
      <c r="I24" s="56" t="str">
        <f t="shared" si="8"/>
        <v/>
      </c>
      <c r="J24" s="56" t="str">
        <f t="shared" si="9"/>
        <v/>
      </c>
      <c r="K24" s="56" t="str">
        <f t="shared" si="10"/>
        <v/>
      </c>
      <c r="L24" s="56" t="str">
        <f t="shared" si="11"/>
        <v/>
      </c>
      <c r="M24" s="56" t="str">
        <f t="shared" si="12"/>
        <v/>
      </c>
      <c r="N24" s="56" t="str">
        <f t="shared" si="13"/>
        <v/>
      </c>
      <c r="O24" s="56" t="str">
        <f t="shared" si="14"/>
        <v/>
      </c>
      <c r="P24" s="56" t="str">
        <f t="shared" si="15"/>
        <v/>
      </c>
      <c r="Q24" s="56" t="str">
        <f t="shared" si="16"/>
        <v/>
      </c>
      <c r="R24" s="56" t="str">
        <f t="shared" si="17"/>
        <v/>
      </c>
      <c r="S24" s="56" t="str">
        <f t="shared" si="18"/>
        <v/>
      </c>
      <c r="T24" s="56" t="str">
        <f t="shared" si="19"/>
        <v/>
      </c>
      <c r="U24" s="56" t="str">
        <f t="shared" si="20"/>
        <v/>
      </c>
      <c r="V24" s="56" t="str">
        <f t="shared" si="21"/>
        <v/>
      </c>
      <c r="W24" s="56" t="str">
        <f t="shared" si="22"/>
        <v/>
      </c>
      <c r="X24" s="56" t="str">
        <f t="shared" si="23"/>
        <v/>
      </c>
      <c r="Y24" s="56" t="str">
        <f t="shared" si="24"/>
        <v/>
      </c>
      <c r="Z24" s="56" t="str">
        <f t="shared" si="25"/>
        <v/>
      </c>
      <c r="AA24" s="56" t="str">
        <f t="shared" si="26"/>
        <v/>
      </c>
      <c r="AB24" s="56" t="str">
        <f t="shared" si="27"/>
        <v/>
      </c>
      <c r="AC24" s="56" t="str">
        <f t="shared" si="28"/>
        <v/>
      </c>
      <c r="AD24" s="56" t="str">
        <f t="shared" si="29"/>
        <v/>
      </c>
      <c r="AE24" s="56" t="str">
        <f t="shared" si="30"/>
        <v/>
      </c>
      <c r="AF24" s="56" t="str">
        <f t="shared" si="31"/>
        <v/>
      </c>
      <c r="AG24" s="56" t="str">
        <f t="shared" si="32"/>
        <v/>
      </c>
      <c r="AH24" s="56" t="str">
        <f t="shared" si="33"/>
        <v/>
      </c>
      <c r="AI24" s="56" t="str">
        <f t="shared" si="34"/>
        <v/>
      </c>
      <c r="AJ24" s="74">
        <f t="shared" si="35"/>
        <v>0</v>
      </c>
      <c r="AK24" s="30"/>
    </row>
    <row r="25" spans="1:38" s="16" customFormat="1" ht="16.5" hidden="1">
      <c r="A25" s="15" t="str">
        <f>IF($A$1="","",IF(MAX($A$9:A24)+1&gt;$A$1,"",MAX($A$9:A24)+1))</f>
        <v/>
      </c>
      <c r="B25" s="12" t="str">
        <f t="shared" si="1"/>
        <v/>
      </c>
      <c r="C25" s="13" t="str">
        <f t="shared" si="2"/>
        <v/>
      </c>
      <c r="D25" s="14" t="str">
        <f t="shared" si="3"/>
        <v/>
      </c>
      <c r="E25" s="23" t="str">
        <f t="shared" si="4"/>
        <v/>
      </c>
      <c r="F25" s="56" t="str">
        <f t="shared" si="5"/>
        <v/>
      </c>
      <c r="G25" s="56" t="str">
        <f t="shared" si="6"/>
        <v/>
      </c>
      <c r="H25" s="56" t="str">
        <f t="shared" si="7"/>
        <v/>
      </c>
      <c r="I25" s="56" t="str">
        <f t="shared" si="8"/>
        <v/>
      </c>
      <c r="J25" s="56" t="str">
        <f t="shared" si="9"/>
        <v/>
      </c>
      <c r="K25" s="56" t="str">
        <f t="shared" si="10"/>
        <v/>
      </c>
      <c r="L25" s="56" t="str">
        <f t="shared" si="11"/>
        <v/>
      </c>
      <c r="M25" s="56" t="str">
        <f t="shared" si="12"/>
        <v/>
      </c>
      <c r="N25" s="56" t="str">
        <f t="shared" si="13"/>
        <v/>
      </c>
      <c r="O25" s="56" t="str">
        <f t="shared" si="14"/>
        <v/>
      </c>
      <c r="P25" s="56" t="str">
        <f t="shared" si="15"/>
        <v/>
      </c>
      <c r="Q25" s="56" t="str">
        <f t="shared" si="16"/>
        <v/>
      </c>
      <c r="R25" s="56" t="str">
        <f t="shared" si="17"/>
        <v/>
      </c>
      <c r="S25" s="56" t="str">
        <f t="shared" si="18"/>
        <v/>
      </c>
      <c r="T25" s="56" t="str">
        <f t="shared" si="19"/>
        <v/>
      </c>
      <c r="U25" s="56" t="str">
        <f t="shared" si="20"/>
        <v/>
      </c>
      <c r="V25" s="56" t="str">
        <f t="shared" si="21"/>
        <v/>
      </c>
      <c r="W25" s="56" t="str">
        <f t="shared" si="22"/>
        <v/>
      </c>
      <c r="X25" s="56" t="str">
        <f t="shared" si="23"/>
        <v/>
      </c>
      <c r="Y25" s="56" t="str">
        <f t="shared" si="24"/>
        <v/>
      </c>
      <c r="Z25" s="56" t="str">
        <f t="shared" si="25"/>
        <v/>
      </c>
      <c r="AA25" s="56" t="str">
        <f t="shared" si="26"/>
        <v/>
      </c>
      <c r="AB25" s="56" t="str">
        <f t="shared" si="27"/>
        <v/>
      </c>
      <c r="AC25" s="56" t="str">
        <f t="shared" si="28"/>
        <v/>
      </c>
      <c r="AD25" s="56" t="str">
        <f t="shared" si="29"/>
        <v/>
      </c>
      <c r="AE25" s="56" t="str">
        <f t="shared" si="30"/>
        <v/>
      </c>
      <c r="AF25" s="56" t="str">
        <f t="shared" si="31"/>
        <v/>
      </c>
      <c r="AG25" s="56" t="str">
        <f t="shared" si="32"/>
        <v/>
      </c>
      <c r="AH25" s="56" t="str">
        <f t="shared" si="33"/>
        <v/>
      </c>
      <c r="AI25" s="56" t="str">
        <f t="shared" si="34"/>
        <v/>
      </c>
      <c r="AJ25" s="74">
        <f t="shared" si="35"/>
        <v>0</v>
      </c>
      <c r="AK25" s="30"/>
    </row>
    <row r="26" spans="1:38" s="16" customFormat="1" ht="16.5" hidden="1">
      <c r="A26" s="15" t="str">
        <f>IF($A$1="","",IF(MAX($A$9:A25)+1&gt;$A$1,"",MAX($A$9:A25)+1))</f>
        <v/>
      </c>
      <c r="B26" s="12" t="str">
        <f t="shared" si="1"/>
        <v/>
      </c>
      <c r="C26" s="13" t="str">
        <f t="shared" si="2"/>
        <v/>
      </c>
      <c r="D26" s="14" t="str">
        <f t="shared" si="3"/>
        <v/>
      </c>
      <c r="E26" s="23" t="str">
        <f t="shared" si="4"/>
        <v/>
      </c>
      <c r="F26" s="56" t="str">
        <f t="shared" si="5"/>
        <v/>
      </c>
      <c r="G26" s="56" t="str">
        <f t="shared" si="6"/>
        <v/>
      </c>
      <c r="H26" s="56" t="str">
        <f t="shared" si="7"/>
        <v/>
      </c>
      <c r="I26" s="56" t="str">
        <f t="shared" si="8"/>
        <v/>
      </c>
      <c r="J26" s="56" t="str">
        <f t="shared" si="9"/>
        <v/>
      </c>
      <c r="K26" s="56" t="str">
        <f t="shared" si="10"/>
        <v/>
      </c>
      <c r="L26" s="56" t="str">
        <f t="shared" si="11"/>
        <v/>
      </c>
      <c r="M26" s="56" t="str">
        <f t="shared" si="12"/>
        <v/>
      </c>
      <c r="N26" s="56" t="str">
        <f t="shared" si="13"/>
        <v/>
      </c>
      <c r="O26" s="56" t="str">
        <f t="shared" si="14"/>
        <v/>
      </c>
      <c r="P26" s="56" t="str">
        <f t="shared" si="15"/>
        <v/>
      </c>
      <c r="Q26" s="56" t="str">
        <f t="shared" si="16"/>
        <v/>
      </c>
      <c r="R26" s="56" t="str">
        <f t="shared" si="17"/>
        <v/>
      </c>
      <c r="S26" s="56" t="str">
        <f t="shared" si="18"/>
        <v/>
      </c>
      <c r="T26" s="56" t="str">
        <f t="shared" si="19"/>
        <v/>
      </c>
      <c r="U26" s="56" t="str">
        <f t="shared" si="20"/>
        <v/>
      </c>
      <c r="V26" s="56" t="str">
        <f t="shared" si="21"/>
        <v/>
      </c>
      <c r="W26" s="56" t="str">
        <f t="shared" si="22"/>
        <v/>
      </c>
      <c r="X26" s="56" t="str">
        <f t="shared" si="23"/>
        <v/>
      </c>
      <c r="Y26" s="56" t="str">
        <f t="shared" si="24"/>
        <v/>
      </c>
      <c r="Z26" s="56" t="str">
        <f t="shared" si="25"/>
        <v/>
      </c>
      <c r="AA26" s="56" t="str">
        <f t="shared" si="26"/>
        <v/>
      </c>
      <c r="AB26" s="56" t="str">
        <f t="shared" si="27"/>
        <v/>
      </c>
      <c r="AC26" s="56" t="str">
        <f t="shared" si="28"/>
        <v/>
      </c>
      <c r="AD26" s="56" t="str">
        <f t="shared" si="29"/>
        <v/>
      </c>
      <c r="AE26" s="56" t="str">
        <f t="shared" si="30"/>
        <v/>
      </c>
      <c r="AF26" s="56" t="str">
        <f t="shared" si="31"/>
        <v/>
      </c>
      <c r="AG26" s="56" t="str">
        <f t="shared" si="32"/>
        <v/>
      </c>
      <c r="AH26" s="56" t="str">
        <f t="shared" si="33"/>
        <v/>
      </c>
      <c r="AI26" s="56" t="str">
        <f t="shared" si="34"/>
        <v/>
      </c>
      <c r="AJ26" s="74">
        <f t="shared" si="35"/>
        <v>0</v>
      </c>
      <c r="AK26" s="30"/>
    </row>
    <row r="27" spans="1:38" s="16" customFormat="1" ht="16.5" hidden="1">
      <c r="A27" s="15" t="str">
        <f>IF($A$1="","",IF(MAX($A$9:A26)+1&gt;$A$1,"",MAX($A$9:A26)+1))</f>
        <v/>
      </c>
      <c r="B27" s="12" t="str">
        <f t="shared" si="1"/>
        <v/>
      </c>
      <c r="C27" s="13" t="str">
        <f t="shared" si="2"/>
        <v/>
      </c>
      <c r="D27" s="14" t="str">
        <f t="shared" si="3"/>
        <v/>
      </c>
      <c r="E27" s="23" t="str">
        <f t="shared" si="4"/>
        <v/>
      </c>
      <c r="F27" s="56" t="str">
        <f t="shared" si="5"/>
        <v/>
      </c>
      <c r="G27" s="56" t="str">
        <f t="shared" si="6"/>
        <v/>
      </c>
      <c r="H27" s="56" t="str">
        <f t="shared" si="7"/>
        <v/>
      </c>
      <c r="I27" s="56" t="str">
        <f t="shared" si="8"/>
        <v/>
      </c>
      <c r="J27" s="56" t="str">
        <f t="shared" si="9"/>
        <v/>
      </c>
      <c r="K27" s="56" t="str">
        <f t="shared" si="10"/>
        <v/>
      </c>
      <c r="L27" s="56" t="str">
        <f t="shared" si="11"/>
        <v/>
      </c>
      <c r="M27" s="56" t="str">
        <f t="shared" si="12"/>
        <v/>
      </c>
      <c r="N27" s="56" t="str">
        <f t="shared" si="13"/>
        <v/>
      </c>
      <c r="O27" s="56" t="str">
        <f t="shared" si="14"/>
        <v/>
      </c>
      <c r="P27" s="56" t="str">
        <f t="shared" si="15"/>
        <v/>
      </c>
      <c r="Q27" s="56" t="str">
        <f t="shared" si="16"/>
        <v/>
      </c>
      <c r="R27" s="56" t="str">
        <f t="shared" si="17"/>
        <v/>
      </c>
      <c r="S27" s="56" t="str">
        <f t="shared" si="18"/>
        <v/>
      </c>
      <c r="T27" s="56" t="str">
        <f t="shared" si="19"/>
        <v/>
      </c>
      <c r="U27" s="56" t="str">
        <f t="shared" si="20"/>
        <v/>
      </c>
      <c r="V27" s="56" t="str">
        <f t="shared" si="21"/>
        <v/>
      </c>
      <c r="W27" s="56" t="str">
        <f t="shared" si="22"/>
        <v/>
      </c>
      <c r="X27" s="56" t="str">
        <f t="shared" si="23"/>
        <v/>
      </c>
      <c r="Y27" s="56" t="str">
        <f t="shared" si="24"/>
        <v/>
      </c>
      <c r="Z27" s="56" t="str">
        <f t="shared" si="25"/>
        <v/>
      </c>
      <c r="AA27" s="56" t="str">
        <f t="shared" si="26"/>
        <v/>
      </c>
      <c r="AB27" s="56" t="str">
        <f t="shared" si="27"/>
        <v/>
      </c>
      <c r="AC27" s="56" t="str">
        <f t="shared" si="28"/>
        <v/>
      </c>
      <c r="AD27" s="56" t="str">
        <f t="shared" si="29"/>
        <v/>
      </c>
      <c r="AE27" s="56" t="str">
        <f t="shared" si="30"/>
        <v/>
      </c>
      <c r="AF27" s="56" t="str">
        <f t="shared" si="31"/>
        <v/>
      </c>
      <c r="AG27" s="56" t="str">
        <f t="shared" si="32"/>
        <v/>
      </c>
      <c r="AH27" s="56" t="str">
        <f t="shared" si="33"/>
        <v/>
      </c>
      <c r="AI27" s="56" t="str">
        <f t="shared" si="34"/>
        <v/>
      </c>
      <c r="AJ27" s="74">
        <f t="shared" si="35"/>
        <v>0</v>
      </c>
      <c r="AK27" s="30"/>
    </row>
    <row r="28" spans="1:38" s="16" customFormat="1" ht="16.5" hidden="1">
      <c r="A28" s="15" t="str">
        <f>IF($A$1="","",IF(MAX($A$9:A27)+1&gt;$A$1,"",MAX($A$9:A27)+1))</f>
        <v/>
      </c>
      <c r="B28" s="12" t="str">
        <f t="shared" si="1"/>
        <v/>
      </c>
      <c r="C28" s="13" t="str">
        <f t="shared" si="2"/>
        <v/>
      </c>
      <c r="D28" s="14" t="str">
        <f t="shared" si="3"/>
        <v/>
      </c>
      <c r="E28" s="23" t="str">
        <f t="shared" si="4"/>
        <v/>
      </c>
      <c r="F28" s="56" t="str">
        <f t="shared" si="5"/>
        <v/>
      </c>
      <c r="G28" s="56" t="str">
        <f t="shared" si="6"/>
        <v/>
      </c>
      <c r="H28" s="56" t="str">
        <f t="shared" si="7"/>
        <v/>
      </c>
      <c r="I28" s="56" t="str">
        <f t="shared" si="8"/>
        <v/>
      </c>
      <c r="J28" s="56" t="str">
        <f t="shared" si="9"/>
        <v/>
      </c>
      <c r="K28" s="56" t="str">
        <f t="shared" si="10"/>
        <v/>
      </c>
      <c r="L28" s="56" t="str">
        <f t="shared" si="11"/>
        <v/>
      </c>
      <c r="M28" s="56" t="str">
        <f t="shared" si="12"/>
        <v/>
      </c>
      <c r="N28" s="56" t="str">
        <f t="shared" si="13"/>
        <v/>
      </c>
      <c r="O28" s="56" t="str">
        <f t="shared" si="14"/>
        <v/>
      </c>
      <c r="P28" s="56" t="str">
        <f t="shared" si="15"/>
        <v/>
      </c>
      <c r="Q28" s="56" t="str">
        <f t="shared" si="16"/>
        <v/>
      </c>
      <c r="R28" s="56" t="str">
        <f t="shared" si="17"/>
        <v/>
      </c>
      <c r="S28" s="56" t="str">
        <f t="shared" si="18"/>
        <v/>
      </c>
      <c r="T28" s="56" t="str">
        <f t="shared" si="19"/>
        <v/>
      </c>
      <c r="U28" s="56" t="str">
        <f t="shared" si="20"/>
        <v/>
      </c>
      <c r="V28" s="56" t="str">
        <f t="shared" si="21"/>
        <v/>
      </c>
      <c r="W28" s="56" t="str">
        <f t="shared" si="22"/>
        <v/>
      </c>
      <c r="X28" s="56" t="str">
        <f t="shared" si="23"/>
        <v/>
      </c>
      <c r="Y28" s="56" t="str">
        <f t="shared" si="24"/>
        <v/>
      </c>
      <c r="Z28" s="56" t="str">
        <f t="shared" si="25"/>
        <v/>
      </c>
      <c r="AA28" s="56" t="str">
        <f t="shared" si="26"/>
        <v/>
      </c>
      <c r="AB28" s="56" t="str">
        <f t="shared" si="27"/>
        <v/>
      </c>
      <c r="AC28" s="56" t="str">
        <f t="shared" si="28"/>
        <v/>
      </c>
      <c r="AD28" s="56" t="str">
        <f t="shared" si="29"/>
        <v/>
      </c>
      <c r="AE28" s="56" t="str">
        <f t="shared" si="30"/>
        <v/>
      </c>
      <c r="AF28" s="56" t="str">
        <f t="shared" si="31"/>
        <v/>
      </c>
      <c r="AG28" s="56" t="str">
        <f t="shared" si="32"/>
        <v/>
      </c>
      <c r="AH28" s="56" t="str">
        <f t="shared" si="33"/>
        <v/>
      </c>
      <c r="AI28" s="56" t="str">
        <f t="shared" si="34"/>
        <v/>
      </c>
      <c r="AJ28" s="74">
        <f t="shared" si="35"/>
        <v>0</v>
      </c>
      <c r="AK28" s="30"/>
    </row>
    <row r="29" spans="1:38" s="16" customFormat="1" ht="16.5" hidden="1">
      <c r="A29" s="15" t="str">
        <f>IF($A$1="","",IF(MAX($A$9:A28)+1&gt;$A$1,"",MAX($A$9:A28)+1))</f>
        <v/>
      </c>
      <c r="B29" s="12" t="str">
        <f t="shared" si="1"/>
        <v/>
      </c>
      <c r="C29" s="13" t="str">
        <f t="shared" si="2"/>
        <v/>
      </c>
      <c r="D29" s="14" t="str">
        <f t="shared" si="3"/>
        <v/>
      </c>
      <c r="E29" s="23" t="str">
        <f t="shared" si="4"/>
        <v/>
      </c>
      <c r="F29" s="56" t="str">
        <f t="shared" si="5"/>
        <v/>
      </c>
      <c r="G29" s="56" t="str">
        <f t="shared" si="6"/>
        <v/>
      </c>
      <c r="H29" s="56" t="str">
        <f t="shared" si="7"/>
        <v/>
      </c>
      <c r="I29" s="56" t="str">
        <f t="shared" si="8"/>
        <v/>
      </c>
      <c r="J29" s="56" t="str">
        <f t="shared" si="9"/>
        <v/>
      </c>
      <c r="K29" s="56" t="str">
        <f t="shared" si="10"/>
        <v/>
      </c>
      <c r="L29" s="56" t="str">
        <f t="shared" si="11"/>
        <v/>
      </c>
      <c r="M29" s="56" t="str">
        <f t="shared" si="12"/>
        <v/>
      </c>
      <c r="N29" s="56" t="str">
        <f t="shared" si="13"/>
        <v/>
      </c>
      <c r="O29" s="56" t="str">
        <f t="shared" si="14"/>
        <v/>
      </c>
      <c r="P29" s="56" t="str">
        <f t="shared" si="15"/>
        <v/>
      </c>
      <c r="Q29" s="56" t="str">
        <f t="shared" si="16"/>
        <v/>
      </c>
      <c r="R29" s="56" t="str">
        <f t="shared" si="17"/>
        <v/>
      </c>
      <c r="S29" s="56" t="str">
        <f t="shared" si="18"/>
        <v/>
      </c>
      <c r="T29" s="56" t="str">
        <f t="shared" si="19"/>
        <v/>
      </c>
      <c r="U29" s="56" t="str">
        <f t="shared" si="20"/>
        <v/>
      </c>
      <c r="V29" s="56" t="str">
        <f t="shared" si="21"/>
        <v/>
      </c>
      <c r="W29" s="56" t="str">
        <f t="shared" si="22"/>
        <v/>
      </c>
      <c r="X29" s="56" t="str">
        <f t="shared" si="23"/>
        <v/>
      </c>
      <c r="Y29" s="56" t="str">
        <f t="shared" si="24"/>
        <v/>
      </c>
      <c r="Z29" s="56" t="str">
        <f t="shared" si="25"/>
        <v/>
      </c>
      <c r="AA29" s="56" t="str">
        <f t="shared" si="26"/>
        <v/>
      </c>
      <c r="AB29" s="56" t="str">
        <f t="shared" si="27"/>
        <v/>
      </c>
      <c r="AC29" s="56" t="str">
        <f t="shared" si="28"/>
        <v/>
      </c>
      <c r="AD29" s="56" t="str">
        <f t="shared" si="29"/>
        <v/>
      </c>
      <c r="AE29" s="56" t="str">
        <f t="shared" si="30"/>
        <v/>
      </c>
      <c r="AF29" s="56" t="str">
        <f t="shared" si="31"/>
        <v/>
      </c>
      <c r="AG29" s="56" t="str">
        <f t="shared" si="32"/>
        <v/>
      </c>
      <c r="AH29" s="56" t="str">
        <f t="shared" si="33"/>
        <v/>
      </c>
      <c r="AI29" s="56" t="str">
        <f t="shared" si="34"/>
        <v/>
      </c>
      <c r="AJ29" s="74">
        <f t="shared" si="35"/>
        <v>0</v>
      </c>
      <c r="AK29" s="30"/>
    </row>
    <row r="30" spans="1:38" s="16" customFormat="1" ht="16.5" hidden="1">
      <c r="A30" s="15" t="str">
        <f>IF($A$1="","",IF(MAX($A$9:A29)+1&gt;$A$1,"",MAX($A$9:A29)+1))</f>
        <v/>
      </c>
      <c r="B30" s="12" t="str">
        <f t="shared" si="1"/>
        <v/>
      </c>
      <c r="C30" s="13" t="str">
        <f t="shared" si="2"/>
        <v/>
      </c>
      <c r="D30" s="14" t="str">
        <f t="shared" si="3"/>
        <v/>
      </c>
      <c r="E30" s="23" t="str">
        <f t="shared" si="4"/>
        <v/>
      </c>
      <c r="F30" s="56" t="str">
        <f t="shared" si="5"/>
        <v/>
      </c>
      <c r="G30" s="56" t="str">
        <f t="shared" si="6"/>
        <v/>
      </c>
      <c r="H30" s="56" t="str">
        <f t="shared" si="7"/>
        <v/>
      </c>
      <c r="I30" s="56" t="str">
        <f t="shared" si="8"/>
        <v/>
      </c>
      <c r="J30" s="56" t="str">
        <f t="shared" si="9"/>
        <v/>
      </c>
      <c r="K30" s="56" t="str">
        <f t="shared" si="10"/>
        <v/>
      </c>
      <c r="L30" s="56" t="str">
        <f t="shared" si="11"/>
        <v/>
      </c>
      <c r="M30" s="56" t="str">
        <f t="shared" si="12"/>
        <v/>
      </c>
      <c r="N30" s="56" t="str">
        <f t="shared" si="13"/>
        <v/>
      </c>
      <c r="O30" s="56" t="str">
        <f t="shared" si="14"/>
        <v/>
      </c>
      <c r="P30" s="56" t="str">
        <f t="shared" si="15"/>
        <v/>
      </c>
      <c r="Q30" s="56" t="str">
        <f t="shared" si="16"/>
        <v/>
      </c>
      <c r="R30" s="56" t="str">
        <f t="shared" si="17"/>
        <v/>
      </c>
      <c r="S30" s="56" t="str">
        <f t="shared" si="18"/>
        <v/>
      </c>
      <c r="T30" s="56" t="str">
        <f t="shared" si="19"/>
        <v/>
      </c>
      <c r="U30" s="56" t="str">
        <f t="shared" si="20"/>
        <v/>
      </c>
      <c r="V30" s="56" t="str">
        <f t="shared" si="21"/>
        <v/>
      </c>
      <c r="W30" s="56" t="str">
        <f t="shared" si="22"/>
        <v/>
      </c>
      <c r="X30" s="56" t="str">
        <f t="shared" si="23"/>
        <v/>
      </c>
      <c r="Y30" s="56" t="str">
        <f t="shared" si="24"/>
        <v/>
      </c>
      <c r="Z30" s="56" t="str">
        <f t="shared" si="25"/>
        <v/>
      </c>
      <c r="AA30" s="56" t="str">
        <f t="shared" si="26"/>
        <v/>
      </c>
      <c r="AB30" s="56" t="str">
        <f t="shared" si="27"/>
        <v/>
      </c>
      <c r="AC30" s="56" t="str">
        <f t="shared" si="28"/>
        <v/>
      </c>
      <c r="AD30" s="56" t="str">
        <f t="shared" si="29"/>
        <v/>
      </c>
      <c r="AE30" s="56" t="str">
        <f t="shared" si="30"/>
        <v/>
      </c>
      <c r="AF30" s="56" t="str">
        <f t="shared" si="31"/>
        <v/>
      </c>
      <c r="AG30" s="56" t="str">
        <f t="shared" si="32"/>
        <v/>
      </c>
      <c r="AH30" s="56" t="str">
        <f t="shared" si="33"/>
        <v/>
      </c>
      <c r="AI30" s="56" t="str">
        <f t="shared" si="34"/>
        <v/>
      </c>
      <c r="AJ30" s="74">
        <f t="shared" si="35"/>
        <v>0</v>
      </c>
      <c r="AK30" s="30"/>
    </row>
    <row r="31" spans="1:38" s="17" customFormat="1" ht="15.75" hidden="1">
      <c r="A31" s="15" t="str">
        <f>IF($A$1="","",IF(MAX($A$9:A30)+1&gt;$A$1,"",MAX($A$9:A30)+1))</f>
        <v/>
      </c>
      <c r="B31" s="12" t="str">
        <f t="shared" si="1"/>
        <v/>
      </c>
      <c r="C31" s="13" t="str">
        <f t="shared" si="2"/>
        <v/>
      </c>
      <c r="D31" s="14" t="str">
        <f t="shared" si="3"/>
        <v/>
      </c>
      <c r="E31" s="23" t="str">
        <f t="shared" si="4"/>
        <v/>
      </c>
      <c r="F31" s="56" t="str">
        <f t="shared" si="5"/>
        <v/>
      </c>
      <c r="G31" s="56" t="str">
        <f t="shared" si="6"/>
        <v/>
      </c>
      <c r="H31" s="56" t="str">
        <f t="shared" si="7"/>
        <v/>
      </c>
      <c r="I31" s="56" t="str">
        <f t="shared" si="8"/>
        <v/>
      </c>
      <c r="J31" s="56" t="str">
        <f t="shared" si="9"/>
        <v/>
      </c>
      <c r="K31" s="56" t="str">
        <f t="shared" si="10"/>
        <v/>
      </c>
      <c r="L31" s="56" t="str">
        <f t="shared" si="11"/>
        <v/>
      </c>
      <c r="M31" s="56" t="str">
        <f t="shared" si="12"/>
        <v/>
      </c>
      <c r="N31" s="56" t="str">
        <f t="shared" si="13"/>
        <v/>
      </c>
      <c r="O31" s="56" t="str">
        <f t="shared" si="14"/>
        <v/>
      </c>
      <c r="P31" s="56" t="str">
        <f t="shared" si="15"/>
        <v/>
      </c>
      <c r="Q31" s="56" t="str">
        <f t="shared" si="16"/>
        <v/>
      </c>
      <c r="R31" s="56" t="str">
        <f t="shared" si="17"/>
        <v/>
      </c>
      <c r="S31" s="56" t="str">
        <f t="shared" si="18"/>
        <v/>
      </c>
      <c r="T31" s="56" t="str">
        <f t="shared" si="19"/>
        <v/>
      </c>
      <c r="U31" s="56" t="str">
        <f t="shared" si="20"/>
        <v/>
      </c>
      <c r="V31" s="56" t="str">
        <f t="shared" si="21"/>
        <v/>
      </c>
      <c r="W31" s="56" t="str">
        <f t="shared" si="22"/>
        <v/>
      </c>
      <c r="X31" s="56" t="str">
        <f t="shared" si="23"/>
        <v/>
      </c>
      <c r="Y31" s="56" t="str">
        <f t="shared" si="24"/>
        <v/>
      </c>
      <c r="Z31" s="56" t="str">
        <f t="shared" si="25"/>
        <v/>
      </c>
      <c r="AA31" s="56" t="str">
        <f t="shared" si="26"/>
        <v/>
      </c>
      <c r="AB31" s="56" t="str">
        <f t="shared" si="27"/>
        <v/>
      </c>
      <c r="AC31" s="56" t="str">
        <f t="shared" si="28"/>
        <v/>
      </c>
      <c r="AD31" s="56" t="str">
        <f t="shared" si="29"/>
        <v/>
      </c>
      <c r="AE31" s="56" t="str">
        <f t="shared" si="30"/>
        <v/>
      </c>
      <c r="AF31" s="56" t="str">
        <f t="shared" si="31"/>
        <v/>
      </c>
      <c r="AG31" s="56" t="str">
        <f t="shared" si="32"/>
        <v/>
      </c>
      <c r="AH31" s="56" t="str">
        <f t="shared" si="33"/>
        <v/>
      </c>
      <c r="AI31" s="56" t="str">
        <f t="shared" si="34"/>
        <v/>
      </c>
      <c r="AJ31" s="74">
        <f t="shared" si="35"/>
        <v>0</v>
      </c>
      <c r="AK31" s="30"/>
    </row>
    <row r="32" spans="1:38" s="17" customFormat="1" ht="15.75" hidden="1">
      <c r="A32" s="15" t="str">
        <f>IF($A$1="","",IF(MAX($A$9:A31)+1&gt;$A$1,"",MAX($A$9:A31)+1))</f>
        <v/>
      </c>
      <c r="B32" s="12" t="str">
        <f t="shared" si="1"/>
        <v/>
      </c>
      <c r="C32" s="13" t="str">
        <f t="shared" si="2"/>
        <v/>
      </c>
      <c r="D32" s="14" t="str">
        <f t="shared" si="3"/>
        <v/>
      </c>
      <c r="E32" s="23" t="str">
        <f t="shared" si="4"/>
        <v/>
      </c>
      <c r="F32" s="56" t="str">
        <f t="shared" si="5"/>
        <v/>
      </c>
      <c r="G32" s="56" t="str">
        <f t="shared" si="6"/>
        <v/>
      </c>
      <c r="H32" s="56" t="str">
        <f t="shared" si="7"/>
        <v/>
      </c>
      <c r="I32" s="56" t="str">
        <f t="shared" si="8"/>
        <v/>
      </c>
      <c r="J32" s="56" t="str">
        <f t="shared" si="9"/>
        <v/>
      </c>
      <c r="K32" s="56" t="str">
        <f t="shared" si="10"/>
        <v/>
      </c>
      <c r="L32" s="56" t="str">
        <f t="shared" si="11"/>
        <v/>
      </c>
      <c r="M32" s="56" t="str">
        <f t="shared" si="12"/>
        <v/>
      </c>
      <c r="N32" s="56" t="str">
        <f t="shared" si="13"/>
        <v/>
      </c>
      <c r="O32" s="56" t="str">
        <f t="shared" si="14"/>
        <v/>
      </c>
      <c r="P32" s="56" t="str">
        <f t="shared" si="15"/>
        <v/>
      </c>
      <c r="Q32" s="56" t="str">
        <f t="shared" si="16"/>
        <v/>
      </c>
      <c r="R32" s="56" t="str">
        <f t="shared" si="17"/>
        <v/>
      </c>
      <c r="S32" s="56" t="str">
        <f t="shared" si="18"/>
        <v/>
      </c>
      <c r="T32" s="56" t="str">
        <f t="shared" si="19"/>
        <v/>
      </c>
      <c r="U32" s="56" t="str">
        <f t="shared" si="20"/>
        <v/>
      </c>
      <c r="V32" s="56" t="str">
        <f t="shared" si="21"/>
        <v/>
      </c>
      <c r="W32" s="56" t="str">
        <f t="shared" si="22"/>
        <v/>
      </c>
      <c r="X32" s="56" t="str">
        <f t="shared" si="23"/>
        <v/>
      </c>
      <c r="Y32" s="56" t="str">
        <f t="shared" si="24"/>
        <v/>
      </c>
      <c r="Z32" s="56" t="str">
        <f t="shared" si="25"/>
        <v/>
      </c>
      <c r="AA32" s="56" t="str">
        <f t="shared" si="26"/>
        <v/>
      </c>
      <c r="AB32" s="56" t="str">
        <f t="shared" si="27"/>
        <v/>
      </c>
      <c r="AC32" s="56" t="str">
        <f t="shared" si="28"/>
        <v/>
      </c>
      <c r="AD32" s="56" t="str">
        <f t="shared" si="29"/>
        <v/>
      </c>
      <c r="AE32" s="56" t="str">
        <f t="shared" si="30"/>
        <v/>
      </c>
      <c r="AF32" s="56" t="str">
        <f t="shared" si="31"/>
        <v/>
      </c>
      <c r="AG32" s="56" t="str">
        <f t="shared" si="32"/>
        <v/>
      </c>
      <c r="AH32" s="56" t="str">
        <f t="shared" si="33"/>
        <v/>
      </c>
      <c r="AI32" s="56" t="str">
        <f t="shared" si="34"/>
        <v/>
      </c>
      <c r="AJ32" s="74">
        <f t="shared" si="35"/>
        <v>0</v>
      </c>
      <c r="AK32" s="30"/>
    </row>
    <row r="33" spans="1:37" s="17" customFormat="1" ht="15.75" hidden="1">
      <c r="A33" s="15" t="str">
        <f>IF($A$1="","",IF(MAX($A$9:A32)+1&gt;$A$1,"",MAX($A$9:A32)+1))</f>
        <v/>
      </c>
      <c r="B33" s="12" t="str">
        <f t="shared" si="1"/>
        <v/>
      </c>
      <c r="C33" s="13" t="str">
        <f t="shared" si="2"/>
        <v/>
      </c>
      <c r="D33" s="14" t="str">
        <f t="shared" si="3"/>
        <v/>
      </c>
      <c r="E33" s="23" t="str">
        <f t="shared" si="4"/>
        <v/>
      </c>
      <c r="F33" s="56" t="str">
        <f t="shared" si="5"/>
        <v/>
      </c>
      <c r="G33" s="56" t="str">
        <f t="shared" si="6"/>
        <v/>
      </c>
      <c r="H33" s="56" t="str">
        <f t="shared" si="7"/>
        <v/>
      </c>
      <c r="I33" s="56" t="str">
        <f t="shared" si="8"/>
        <v/>
      </c>
      <c r="J33" s="56" t="str">
        <f t="shared" si="9"/>
        <v/>
      </c>
      <c r="K33" s="56" t="str">
        <f t="shared" si="10"/>
        <v/>
      </c>
      <c r="L33" s="56" t="str">
        <f t="shared" si="11"/>
        <v/>
      </c>
      <c r="M33" s="56" t="str">
        <f t="shared" si="12"/>
        <v/>
      </c>
      <c r="N33" s="56" t="str">
        <f t="shared" si="13"/>
        <v/>
      </c>
      <c r="O33" s="56" t="str">
        <f t="shared" si="14"/>
        <v/>
      </c>
      <c r="P33" s="56" t="str">
        <f t="shared" si="15"/>
        <v/>
      </c>
      <c r="Q33" s="56" t="str">
        <f t="shared" si="16"/>
        <v/>
      </c>
      <c r="R33" s="56" t="str">
        <f t="shared" si="17"/>
        <v/>
      </c>
      <c r="S33" s="56" t="str">
        <f t="shared" si="18"/>
        <v/>
      </c>
      <c r="T33" s="56" t="str">
        <f t="shared" si="19"/>
        <v/>
      </c>
      <c r="U33" s="56" t="str">
        <f t="shared" si="20"/>
        <v/>
      </c>
      <c r="V33" s="56" t="str">
        <f t="shared" si="21"/>
        <v/>
      </c>
      <c r="W33" s="56" t="str">
        <f t="shared" si="22"/>
        <v/>
      </c>
      <c r="X33" s="56" t="str">
        <f t="shared" si="23"/>
        <v/>
      </c>
      <c r="Y33" s="56" t="str">
        <f t="shared" si="24"/>
        <v/>
      </c>
      <c r="Z33" s="56" t="str">
        <f t="shared" si="25"/>
        <v/>
      </c>
      <c r="AA33" s="56" t="str">
        <f t="shared" si="26"/>
        <v/>
      </c>
      <c r="AB33" s="56" t="str">
        <f t="shared" si="27"/>
        <v/>
      </c>
      <c r="AC33" s="56" t="str">
        <f t="shared" si="28"/>
        <v/>
      </c>
      <c r="AD33" s="56" t="str">
        <f t="shared" si="29"/>
        <v/>
      </c>
      <c r="AE33" s="56" t="str">
        <f t="shared" si="30"/>
        <v/>
      </c>
      <c r="AF33" s="56" t="str">
        <f t="shared" si="31"/>
        <v/>
      </c>
      <c r="AG33" s="56" t="str">
        <f t="shared" si="32"/>
        <v/>
      </c>
      <c r="AH33" s="56" t="str">
        <f t="shared" si="33"/>
        <v/>
      </c>
      <c r="AI33" s="56" t="str">
        <f t="shared" si="34"/>
        <v/>
      </c>
      <c r="AJ33" s="74">
        <f t="shared" si="35"/>
        <v>0</v>
      </c>
      <c r="AK33" s="30"/>
    </row>
    <row r="34" spans="1:37" s="16" customFormat="1" ht="16.5" hidden="1">
      <c r="A34" s="15" t="str">
        <f>IF($A$1="","",IF(MAX($A$9:A33)+1&gt;$A$1,"",MAX($A$9:A33)+1))</f>
        <v/>
      </c>
      <c r="B34" s="12" t="str">
        <f t="shared" si="1"/>
        <v/>
      </c>
      <c r="C34" s="13" t="str">
        <f t="shared" si="2"/>
        <v/>
      </c>
      <c r="D34" s="14" t="str">
        <f t="shared" si="3"/>
        <v/>
      </c>
      <c r="E34" s="23" t="str">
        <f t="shared" si="4"/>
        <v/>
      </c>
      <c r="F34" s="56" t="str">
        <f t="shared" si="5"/>
        <v/>
      </c>
      <c r="G34" s="56" t="str">
        <f t="shared" si="6"/>
        <v/>
      </c>
      <c r="H34" s="56" t="str">
        <f t="shared" si="7"/>
        <v/>
      </c>
      <c r="I34" s="56" t="str">
        <f t="shared" si="8"/>
        <v/>
      </c>
      <c r="J34" s="56" t="str">
        <f t="shared" si="9"/>
        <v/>
      </c>
      <c r="K34" s="56" t="str">
        <f t="shared" si="10"/>
        <v/>
      </c>
      <c r="L34" s="56" t="str">
        <f t="shared" si="11"/>
        <v/>
      </c>
      <c r="M34" s="56" t="str">
        <f t="shared" si="12"/>
        <v/>
      </c>
      <c r="N34" s="56" t="str">
        <f t="shared" si="13"/>
        <v/>
      </c>
      <c r="O34" s="56" t="str">
        <f t="shared" si="14"/>
        <v/>
      </c>
      <c r="P34" s="56" t="str">
        <f t="shared" si="15"/>
        <v/>
      </c>
      <c r="Q34" s="56" t="str">
        <f t="shared" si="16"/>
        <v/>
      </c>
      <c r="R34" s="56" t="str">
        <f t="shared" si="17"/>
        <v/>
      </c>
      <c r="S34" s="56" t="str">
        <f t="shared" si="18"/>
        <v/>
      </c>
      <c r="T34" s="56" t="str">
        <f t="shared" si="19"/>
        <v/>
      </c>
      <c r="U34" s="56" t="str">
        <f t="shared" si="20"/>
        <v/>
      </c>
      <c r="V34" s="56" t="str">
        <f t="shared" si="21"/>
        <v/>
      </c>
      <c r="W34" s="56" t="str">
        <f t="shared" si="22"/>
        <v/>
      </c>
      <c r="X34" s="56" t="str">
        <f t="shared" si="23"/>
        <v/>
      </c>
      <c r="Y34" s="56" t="str">
        <f t="shared" si="24"/>
        <v/>
      </c>
      <c r="Z34" s="56" t="str">
        <f t="shared" si="25"/>
        <v/>
      </c>
      <c r="AA34" s="56" t="str">
        <f t="shared" si="26"/>
        <v/>
      </c>
      <c r="AB34" s="56" t="str">
        <f t="shared" si="27"/>
        <v/>
      </c>
      <c r="AC34" s="56" t="str">
        <f t="shared" si="28"/>
        <v/>
      </c>
      <c r="AD34" s="56" t="str">
        <f t="shared" si="29"/>
        <v/>
      </c>
      <c r="AE34" s="56" t="str">
        <f t="shared" si="30"/>
        <v/>
      </c>
      <c r="AF34" s="56" t="str">
        <f t="shared" si="31"/>
        <v/>
      </c>
      <c r="AG34" s="56" t="str">
        <f t="shared" si="32"/>
        <v/>
      </c>
      <c r="AH34" s="56" t="str">
        <f t="shared" si="33"/>
        <v/>
      </c>
      <c r="AI34" s="56" t="str">
        <f t="shared" si="34"/>
        <v/>
      </c>
      <c r="AJ34" s="74">
        <f t="shared" si="35"/>
        <v>0</v>
      </c>
      <c r="AK34" s="30"/>
    </row>
    <row r="35" spans="1:37" s="16" customFormat="1" ht="16.5" hidden="1">
      <c r="A35" s="15" t="str">
        <f>IF($A$1="","",IF(MAX($A$9:A34)+1&gt;$A$1,"",MAX($A$9:A34)+1))</f>
        <v/>
      </c>
      <c r="B35" s="12" t="str">
        <f t="shared" si="1"/>
        <v/>
      </c>
      <c r="C35" s="13" t="str">
        <f t="shared" si="2"/>
        <v/>
      </c>
      <c r="D35" s="14" t="str">
        <f t="shared" si="3"/>
        <v/>
      </c>
      <c r="E35" s="23" t="str">
        <f t="shared" si="4"/>
        <v/>
      </c>
      <c r="F35" s="56" t="str">
        <f t="shared" si="5"/>
        <v/>
      </c>
      <c r="G35" s="56" t="str">
        <f t="shared" si="6"/>
        <v/>
      </c>
      <c r="H35" s="56" t="str">
        <f t="shared" si="7"/>
        <v/>
      </c>
      <c r="I35" s="56" t="str">
        <f t="shared" si="8"/>
        <v/>
      </c>
      <c r="J35" s="56" t="str">
        <f t="shared" si="9"/>
        <v/>
      </c>
      <c r="K35" s="56" t="str">
        <f t="shared" si="10"/>
        <v/>
      </c>
      <c r="L35" s="56" t="str">
        <f t="shared" si="11"/>
        <v/>
      </c>
      <c r="M35" s="56" t="str">
        <f t="shared" si="12"/>
        <v/>
      </c>
      <c r="N35" s="56" t="str">
        <f t="shared" si="13"/>
        <v/>
      </c>
      <c r="O35" s="56" t="str">
        <f t="shared" si="14"/>
        <v/>
      </c>
      <c r="P35" s="56" t="str">
        <f t="shared" si="15"/>
        <v/>
      </c>
      <c r="Q35" s="56" t="str">
        <f t="shared" si="16"/>
        <v/>
      </c>
      <c r="R35" s="56" t="str">
        <f t="shared" si="17"/>
        <v/>
      </c>
      <c r="S35" s="56" t="str">
        <f t="shared" si="18"/>
        <v/>
      </c>
      <c r="T35" s="56" t="str">
        <f t="shared" si="19"/>
        <v/>
      </c>
      <c r="U35" s="56" t="str">
        <f t="shared" si="20"/>
        <v/>
      </c>
      <c r="V35" s="56" t="str">
        <f t="shared" si="21"/>
        <v/>
      </c>
      <c r="W35" s="56" t="str">
        <f t="shared" si="22"/>
        <v/>
      </c>
      <c r="X35" s="56" t="str">
        <f t="shared" si="23"/>
        <v/>
      </c>
      <c r="Y35" s="56" t="str">
        <f t="shared" si="24"/>
        <v/>
      </c>
      <c r="Z35" s="56" t="str">
        <f t="shared" si="25"/>
        <v/>
      </c>
      <c r="AA35" s="56" t="str">
        <f t="shared" si="26"/>
        <v/>
      </c>
      <c r="AB35" s="56" t="str">
        <f t="shared" si="27"/>
        <v/>
      </c>
      <c r="AC35" s="56" t="str">
        <f t="shared" si="28"/>
        <v/>
      </c>
      <c r="AD35" s="56" t="str">
        <f t="shared" si="29"/>
        <v/>
      </c>
      <c r="AE35" s="56" t="str">
        <f t="shared" si="30"/>
        <v/>
      </c>
      <c r="AF35" s="56" t="str">
        <f t="shared" si="31"/>
        <v/>
      </c>
      <c r="AG35" s="56" t="str">
        <f t="shared" si="32"/>
        <v/>
      </c>
      <c r="AH35" s="56" t="str">
        <f t="shared" si="33"/>
        <v/>
      </c>
      <c r="AI35" s="56" t="str">
        <f t="shared" si="34"/>
        <v/>
      </c>
      <c r="AJ35" s="74">
        <f t="shared" si="35"/>
        <v>0</v>
      </c>
      <c r="AK35" s="30"/>
    </row>
    <row r="36" spans="1:37" s="16" customFormat="1" ht="16.5" hidden="1">
      <c r="A36" s="15" t="str">
        <f>IF($A$1="","",IF(MAX($A$9:A35)+1&gt;$A$1,"",MAX($A$9:A35)+1))</f>
        <v/>
      </c>
      <c r="B36" s="12" t="str">
        <f t="shared" si="1"/>
        <v/>
      </c>
      <c r="C36" s="13" t="str">
        <f t="shared" si="2"/>
        <v/>
      </c>
      <c r="D36" s="14" t="str">
        <f t="shared" si="3"/>
        <v/>
      </c>
      <c r="E36" s="23" t="str">
        <f t="shared" si="4"/>
        <v/>
      </c>
      <c r="F36" s="56" t="str">
        <f t="shared" si="5"/>
        <v/>
      </c>
      <c r="G36" s="56" t="str">
        <f t="shared" si="6"/>
        <v/>
      </c>
      <c r="H36" s="56" t="str">
        <f t="shared" si="7"/>
        <v/>
      </c>
      <c r="I36" s="56" t="str">
        <f t="shared" si="8"/>
        <v/>
      </c>
      <c r="J36" s="56" t="str">
        <f t="shared" si="9"/>
        <v/>
      </c>
      <c r="K36" s="56" t="str">
        <f t="shared" si="10"/>
        <v/>
      </c>
      <c r="L36" s="56" t="str">
        <f t="shared" si="11"/>
        <v/>
      </c>
      <c r="M36" s="56" t="str">
        <f t="shared" si="12"/>
        <v/>
      </c>
      <c r="N36" s="56" t="str">
        <f t="shared" si="13"/>
        <v/>
      </c>
      <c r="O36" s="56" t="str">
        <f t="shared" si="14"/>
        <v/>
      </c>
      <c r="P36" s="56" t="str">
        <f t="shared" si="15"/>
        <v/>
      </c>
      <c r="Q36" s="56" t="str">
        <f t="shared" si="16"/>
        <v/>
      </c>
      <c r="R36" s="56" t="str">
        <f t="shared" si="17"/>
        <v/>
      </c>
      <c r="S36" s="56" t="str">
        <f t="shared" si="18"/>
        <v/>
      </c>
      <c r="T36" s="56" t="str">
        <f t="shared" si="19"/>
        <v/>
      </c>
      <c r="U36" s="56" t="str">
        <f t="shared" si="20"/>
        <v/>
      </c>
      <c r="V36" s="56" t="str">
        <f t="shared" si="21"/>
        <v/>
      </c>
      <c r="W36" s="56" t="str">
        <f t="shared" si="22"/>
        <v/>
      </c>
      <c r="X36" s="56" t="str">
        <f t="shared" si="23"/>
        <v/>
      </c>
      <c r="Y36" s="56" t="str">
        <f t="shared" si="24"/>
        <v/>
      </c>
      <c r="Z36" s="56" t="str">
        <f t="shared" si="25"/>
        <v/>
      </c>
      <c r="AA36" s="56" t="str">
        <f t="shared" si="26"/>
        <v/>
      </c>
      <c r="AB36" s="56" t="str">
        <f t="shared" si="27"/>
        <v/>
      </c>
      <c r="AC36" s="56" t="str">
        <f t="shared" si="28"/>
        <v/>
      </c>
      <c r="AD36" s="56" t="str">
        <f t="shared" si="29"/>
        <v/>
      </c>
      <c r="AE36" s="56" t="str">
        <f t="shared" si="30"/>
        <v/>
      </c>
      <c r="AF36" s="56" t="str">
        <f t="shared" si="31"/>
        <v/>
      </c>
      <c r="AG36" s="56" t="str">
        <f t="shared" si="32"/>
        <v/>
      </c>
      <c r="AH36" s="56" t="str">
        <f t="shared" si="33"/>
        <v/>
      </c>
      <c r="AI36" s="56" t="str">
        <f t="shared" si="34"/>
        <v/>
      </c>
      <c r="AJ36" s="74">
        <f t="shared" si="35"/>
        <v>0</v>
      </c>
      <c r="AK36" s="30"/>
    </row>
    <row r="37" spans="1:37" s="16" customFormat="1" ht="16.5" hidden="1">
      <c r="A37" s="15" t="str">
        <f>IF($A$1="","",IF(MAX($A$9:A36)+1&gt;$A$1,"",MAX($A$9:A36)+1))</f>
        <v/>
      </c>
      <c r="B37" s="12" t="str">
        <f t="shared" si="1"/>
        <v/>
      </c>
      <c r="C37" s="13" t="str">
        <f t="shared" si="2"/>
        <v/>
      </c>
      <c r="D37" s="14" t="str">
        <f t="shared" si="3"/>
        <v/>
      </c>
      <c r="E37" s="23" t="str">
        <f t="shared" si="4"/>
        <v/>
      </c>
      <c r="F37" s="56" t="str">
        <f t="shared" si="5"/>
        <v/>
      </c>
      <c r="G37" s="56" t="str">
        <f t="shared" si="6"/>
        <v/>
      </c>
      <c r="H37" s="56" t="str">
        <f t="shared" si="7"/>
        <v/>
      </c>
      <c r="I37" s="56" t="str">
        <f t="shared" si="8"/>
        <v/>
      </c>
      <c r="J37" s="56" t="str">
        <f t="shared" si="9"/>
        <v/>
      </c>
      <c r="K37" s="56" t="str">
        <f t="shared" si="10"/>
        <v/>
      </c>
      <c r="L37" s="56" t="str">
        <f t="shared" si="11"/>
        <v/>
      </c>
      <c r="M37" s="56" t="str">
        <f t="shared" si="12"/>
        <v/>
      </c>
      <c r="N37" s="56" t="str">
        <f t="shared" si="13"/>
        <v/>
      </c>
      <c r="O37" s="56" t="str">
        <f t="shared" si="14"/>
        <v/>
      </c>
      <c r="P37" s="56" t="str">
        <f t="shared" si="15"/>
        <v/>
      </c>
      <c r="Q37" s="56" t="str">
        <f t="shared" si="16"/>
        <v/>
      </c>
      <c r="R37" s="56" t="str">
        <f t="shared" si="17"/>
        <v/>
      </c>
      <c r="S37" s="56" t="str">
        <f t="shared" si="18"/>
        <v/>
      </c>
      <c r="T37" s="56" t="str">
        <f t="shared" si="19"/>
        <v/>
      </c>
      <c r="U37" s="56" t="str">
        <f t="shared" si="20"/>
        <v/>
      </c>
      <c r="V37" s="56" t="str">
        <f t="shared" si="21"/>
        <v/>
      </c>
      <c r="W37" s="56" t="str">
        <f t="shared" si="22"/>
        <v/>
      </c>
      <c r="X37" s="56" t="str">
        <f t="shared" si="23"/>
        <v/>
      </c>
      <c r="Y37" s="56" t="str">
        <f t="shared" si="24"/>
        <v/>
      </c>
      <c r="Z37" s="56" t="str">
        <f t="shared" si="25"/>
        <v/>
      </c>
      <c r="AA37" s="56" t="str">
        <f t="shared" si="26"/>
        <v/>
      </c>
      <c r="AB37" s="56" t="str">
        <f t="shared" si="27"/>
        <v/>
      </c>
      <c r="AC37" s="56" t="str">
        <f t="shared" si="28"/>
        <v/>
      </c>
      <c r="AD37" s="56" t="str">
        <f t="shared" si="29"/>
        <v/>
      </c>
      <c r="AE37" s="56" t="str">
        <f t="shared" si="30"/>
        <v/>
      </c>
      <c r="AF37" s="56" t="str">
        <f t="shared" si="31"/>
        <v/>
      </c>
      <c r="AG37" s="56" t="str">
        <f t="shared" si="32"/>
        <v/>
      </c>
      <c r="AH37" s="56" t="str">
        <f t="shared" si="33"/>
        <v/>
      </c>
      <c r="AI37" s="56" t="str">
        <f t="shared" si="34"/>
        <v/>
      </c>
      <c r="AJ37" s="74">
        <f t="shared" si="35"/>
        <v>0</v>
      </c>
      <c r="AK37" s="30"/>
    </row>
    <row r="38" spans="1:37" s="16" customFormat="1" ht="16.5" hidden="1">
      <c r="A38" s="15" t="str">
        <f>IF($A$1="","",IF(MAX($A$9:A37)+1&gt;$A$1,"",MAX($A$9:A37)+1))</f>
        <v/>
      </c>
      <c r="B38" s="12" t="str">
        <f t="shared" si="1"/>
        <v/>
      </c>
      <c r="C38" s="13" t="str">
        <f t="shared" si="2"/>
        <v/>
      </c>
      <c r="D38" s="14" t="str">
        <f t="shared" si="3"/>
        <v/>
      </c>
      <c r="E38" s="23" t="str">
        <f t="shared" si="4"/>
        <v/>
      </c>
      <c r="F38" s="56" t="str">
        <f t="shared" si="5"/>
        <v/>
      </c>
      <c r="G38" s="56" t="str">
        <f t="shared" si="6"/>
        <v/>
      </c>
      <c r="H38" s="56" t="str">
        <f t="shared" si="7"/>
        <v/>
      </c>
      <c r="I38" s="56" t="str">
        <f t="shared" si="8"/>
        <v/>
      </c>
      <c r="J38" s="56" t="str">
        <f t="shared" si="9"/>
        <v/>
      </c>
      <c r="K38" s="56" t="str">
        <f t="shared" si="10"/>
        <v/>
      </c>
      <c r="L38" s="56" t="str">
        <f t="shared" si="11"/>
        <v/>
      </c>
      <c r="M38" s="56" t="str">
        <f t="shared" si="12"/>
        <v/>
      </c>
      <c r="N38" s="56" t="str">
        <f t="shared" si="13"/>
        <v/>
      </c>
      <c r="O38" s="56" t="str">
        <f t="shared" si="14"/>
        <v/>
      </c>
      <c r="P38" s="56" t="str">
        <f t="shared" si="15"/>
        <v/>
      </c>
      <c r="Q38" s="56" t="str">
        <f t="shared" si="16"/>
        <v/>
      </c>
      <c r="R38" s="56" t="str">
        <f t="shared" si="17"/>
        <v/>
      </c>
      <c r="S38" s="56" t="str">
        <f t="shared" si="18"/>
        <v/>
      </c>
      <c r="T38" s="56" t="str">
        <f t="shared" si="19"/>
        <v/>
      </c>
      <c r="U38" s="56" t="str">
        <f t="shared" si="20"/>
        <v/>
      </c>
      <c r="V38" s="56" t="str">
        <f t="shared" si="21"/>
        <v/>
      </c>
      <c r="W38" s="56" t="str">
        <f t="shared" si="22"/>
        <v/>
      </c>
      <c r="X38" s="56" t="str">
        <f t="shared" si="23"/>
        <v/>
      </c>
      <c r="Y38" s="56" t="str">
        <f t="shared" si="24"/>
        <v/>
      </c>
      <c r="Z38" s="56" t="str">
        <f t="shared" si="25"/>
        <v/>
      </c>
      <c r="AA38" s="56" t="str">
        <f t="shared" si="26"/>
        <v/>
      </c>
      <c r="AB38" s="56" t="str">
        <f t="shared" si="27"/>
        <v/>
      </c>
      <c r="AC38" s="56" t="str">
        <f t="shared" si="28"/>
        <v/>
      </c>
      <c r="AD38" s="56" t="str">
        <f t="shared" si="29"/>
        <v/>
      </c>
      <c r="AE38" s="56" t="str">
        <f t="shared" si="30"/>
        <v/>
      </c>
      <c r="AF38" s="56" t="str">
        <f t="shared" si="31"/>
        <v/>
      </c>
      <c r="AG38" s="56" t="str">
        <f t="shared" si="32"/>
        <v/>
      </c>
      <c r="AH38" s="56" t="str">
        <f t="shared" si="33"/>
        <v/>
      </c>
      <c r="AI38" s="56" t="str">
        <f t="shared" si="34"/>
        <v/>
      </c>
      <c r="AJ38" s="74">
        <f t="shared" si="35"/>
        <v>0</v>
      </c>
      <c r="AK38" s="30"/>
    </row>
    <row r="39" spans="1:37" s="16" customFormat="1" ht="16.5" hidden="1">
      <c r="A39" s="15" t="str">
        <f>IF($A$1="","",IF(MAX($A$9:A38)+1&gt;$A$1,"",MAX($A$9:A38)+1))</f>
        <v/>
      </c>
      <c r="B39" s="12" t="str">
        <f t="shared" si="1"/>
        <v/>
      </c>
      <c r="C39" s="13" t="str">
        <f t="shared" si="2"/>
        <v/>
      </c>
      <c r="D39" s="14" t="str">
        <f t="shared" si="3"/>
        <v/>
      </c>
      <c r="E39" s="23" t="str">
        <f t="shared" si="4"/>
        <v/>
      </c>
      <c r="F39" s="56" t="str">
        <f t="shared" si="5"/>
        <v/>
      </c>
      <c r="G39" s="56" t="str">
        <f t="shared" si="6"/>
        <v/>
      </c>
      <c r="H39" s="56" t="str">
        <f t="shared" si="7"/>
        <v/>
      </c>
      <c r="I39" s="56" t="str">
        <f t="shared" si="8"/>
        <v/>
      </c>
      <c r="J39" s="56" t="str">
        <f t="shared" si="9"/>
        <v/>
      </c>
      <c r="K39" s="56" t="str">
        <f t="shared" si="10"/>
        <v/>
      </c>
      <c r="L39" s="56" t="str">
        <f t="shared" si="11"/>
        <v/>
      </c>
      <c r="M39" s="56" t="str">
        <f t="shared" si="12"/>
        <v/>
      </c>
      <c r="N39" s="56" t="str">
        <f t="shared" si="13"/>
        <v/>
      </c>
      <c r="O39" s="56" t="str">
        <f t="shared" si="14"/>
        <v/>
      </c>
      <c r="P39" s="56" t="str">
        <f t="shared" si="15"/>
        <v/>
      </c>
      <c r="Q39" s="56" t="str">
        <f t="shared" si="16"/>
        <v/>
      </c>
      <c r="R39" s="56" t="str">
        <f t="shared" si="17"/>
        <v/>
      </c>
      <c r="S39" s="56" t="str">
        <f t="shared" si="18"/>
        <v/>
      </c>
      <c r="T39" s="56" t="str">
        <f t="shared" si="19"/>
        <v/>
      </c>
      <c r="U39" s="56" t="str">
        <f t="shared" si="20"/>
        <v/>
      </c>
      <c r="V39" s="56" t="str">
        <f t="shared" si="21"/>
        <v/>
      </c>
      <c r="W39" s="56" t="str">
        <f t="shared" si="22"/>
        <v/>
      </c>
      <c r="X39" s="56" t="str">
        <f t="shared" si="23"/>
        <v/>
      </c>
      <c r="Y39" s="56" t="str">
        <f t="shared" si="24"/>
        <v/>
      </c>
      <c r="Z39" s="56" t="str">
        <f t="shared" si="25"/>
        <v/>
      </c>
      <c r="AA39" s="56" t="str">
        <f t="shared" si="26"/>
        <v/>
      </c>
      <c r="AB39" s="56" t="str">
        <f t="shared" si="27"/>
        <v/>
      </c>
      <c r="AC39" s="56" t="str">
        <f t="shared" si="28"/>
        <v/>
      </c>
      <c r="AD39" s="56" t="str">
        <f t="shared" si="29"/>
        <v/>
      </c>
      <c r="AE39" s="56" t="str">
        <f t="shared" si="30"/>
        <v/>
      </c>
      <c r="AF39" s="56" t="str">
        <f t="shared" si="31"/>
        <v/>
      </c>
      <c r="AG39" s="56" t="str">
        <f t="shared" si="32"/>
        <v/>
      </c>
      <c r="AH39" s="56" t="str">
        <f t="shared" si="33"/>
        <v/>
      </c>
      <c r="AI39" s="56" t="str">
        <f t="shared" si="34"/>
        <v/>
      </c>
      <c r="AJ39" s="74">
        <f t="shared" si="35"/>
        <v>0</v>
      </c>
      <c r="AK39" s="30"/>
    </row>
    <row r="40" spans="1:37" s="27" customFormat="1" ht="15.75" hidden="1">
      <c r="A40" s="25" t="str">
        <f>IF($A$1="","",IF(MAX($A$9:A39)+1&gt;$A$1,"",MAX($A$9:A39)+1))</f>
        <v/>
      </c>
      <c r="B40" s="12" t="str">
        <f t="shared" si="1"/>
        <v/>
      </c>
      <c r="C40" s="13" t="str">
        <f t="shared" si="2"/>
        <v/>
      </c>
      <c r="D40" s="14" t="str">
        <f t="shared" si="3"/>
        <v/>
      </c>
      <c r="E40" s="23" t="str">
        <f t="shared" si="4"/>
        <v/>
      </c>
      <c r="F40" s="56" t="str">
        <f t="shared" si="5"/>
        <v/>
      </c>
      <c r="G40" s="56" t="str">
        <f t="shared" si="6"/>
        <v/>
      </c>
      <c r="H40" s="56" t="str">
        <f t="shared" si="7"/>
        <v/>
      </c>
      <c r="I40" s="56" t="str">
        <f t="shared" si="8"/>
        <v/>
      </c>
      <c r="J40" s="56" t="str">
        <f t="shared" si="9"/>
        <v/>
      </c>
      <c r="K40" s="56" t="str">
        <f t="shared" si="10"/>
        <v/>
      </c>
      <c r="L40" s="56" t="str">
        <f t="shared" si="11"/>
        <v/>
      </c>
      <c r="M40" s="56" t="str">
        <f t="shared" si="12"/>
        <v/>
      </c>
      <c r="N40" s="56" t="str">
        <f t="shared" si="13"/>
        <v/>
      </c>
      <c r="O40" s="56" t="str">
        <f t="shared" si="14"/>
        <v/>
      </c>
      <c r="P40" s="56" t="str">
        <f t="shared" si="15"/>
        <v/>
      </c>
      <c r="Q40" s="56" t="str">
        <f t="shared" si="16"/>
        <v/>
      </c>
      <c r="R40" s="56" t="str">
        <f t="shared" si="17"/>
        <v/>
      </c>
      <c r="S40" s="56" t="str">
        <f t="shared" si="18"/>
        <v/>
      </c>
      <c r="T40" s="56" t="str">
        <f t="shared" si="19"/>
        <v/>
      </c>
      <c r="U40" s="56" t="str">
        <f t="shared" si="20"/>
        <v/>
      </c>
      <c r="V40" s="56" t="str">
        <f t="shared" si="21"/>
        <v/>
      </c>
      <c r="W40" s="56" t="str">
        <f t="shared" si="22"/>
        <v/>
      </c>
      <c r="X40" s="56" t="str">
        <f t="shared" si="23"/>
        <v/>
      </c>
      <c r="Y40" s="56" t="str">
        <f t="shared" si="24"/>
        <v/>
      </c>
      <c r="Z40" s="56" t="str">
        <f t="shared" si="25"/>
        <v/>
      </c>
      <c r="AA40" s="56" t="str">
        <f t="shared" si="26"/>
        <v/>
      </c>
      <c r="AB40" s="56" t="str">
        <f t="shared" si="27"/>
        <v/>
      </c>
      <c r="AC40" s="56" t="str">
        <f t="shared" si="28"/>
        <v/>
      </c>
      <c r="AD40" s="56" t="str">
        <f t="shared" si="29"/>
        <v/>
      </c>
      <c r="AE40" s="56" t="str">
        <f t="shared" si="30"/>
        <v/>
      </c>
      <c r="AF40" s="56" t="str">
        <f t="shared" si="31"/>
        <v/>
      </c>
      <c r="AG40" s="56" t="str">
        <f t="shared" si="32"/>
        <v/>
      </c>
      <c r="AH40" s="56" t="str">
        <f t="shared" si="33"/>
        <v/>
      </c>
      <c r="AI40" s="56" t="str">
        <f t="shared" si="34"/>
        <v/>
      </c>
      <c r="AJ40" s="74">
        <f t="shared" si="35"/>
        <v>0</v>
      </c>
      <c r="AK40" s="30"/>
    </row>
    <row r="41" spans="1:37" s="17" customFormat="1" ht="15.75" hidden="1">
      <c r="A41" s="15" t="str">
        <f>IF($A$1="","",IF(MAX($A$9:A40)+1&gt;$A$1,"",MAX($A$9:A40)+1))</f>
        <v/>
      </c>
      <c r="B41" s="12" t="str">
        <f t="shared" si="1"/>
        <v/>
      </c>
      <c r="C41" s="13" t="str">
        <f t="shared" si="2"/>
        <v/>
      </c>
      <c r="D41" s="14" t="str">
        <f t="shared" si="3"/>
        <v/>
      </c>
      <c r="E41" s="23" t="str">
        <f t="shared" si="4"/>
        <v/>
      </c>
      <c r="F41" s="56" t="str">
        <f t="shared" si="5"/>
        <v/>
      </c>
      <c r="G41" s="56" t="str">
        <f t="shared" si="6"/>
        <v/>
      </c>
      <c r="H41" s="56" t="str">
        <f t="shared" si="7"/>
        <v/>
      </c>
      <c r="I41" s="56" t="str">
        <f t="shared" si="8"/>
        <v/>
      </c>
      <c r="J41" s="56" t="str">
        <f t="shared" si="9"/>
        <v/>
      </c>
      <c r="K41" s="56" t="str">
        <f t="shared" si="10"/>
        <v/>
      </c>
      <c r="L41" s="56" t="str">
        <f t="shared" si="11"/>
        <v/>
      </c>
      <c r="M41" s="56" t="str">
        <f t="shared" si="12"/>
        <v/>
      </c>
      <c r="N41" s="56" t="str">
        <f t="shared" si="13"/>
        <v/>
      </c>
      <c r="O41" s="56" t="str">
        <f t="shared" si="14"/>
        <v/>
      </c>
      <c r="P41" s="56" t="str">
        <f t="shared" si="15"/>
        <v/>
      </c>
      <c r="Q41" s="56" t="str">
        <f t="shared" si="16"/>
        <v/>
      </c>
      <c r="R41" s="56" t="str">
        <f t="shared" si="17"/>
        <v/>
      </c>
      <c r="S41" s="56" t="str">
        <f t="shared" si="18"/>
        <v/>
      </c>
      <c r="T41" s="56" t="str">
        <f t="shared" si="19"/>
        <v/>
      </c>
      <c r="U41" s="56" t="str">
        <f t="shared" si="20"/>
        <v/>
      </c>
      <c r="V41" s="56" t="str">
        <f t="shared" si="21"/>
        <v/>
      </c>
      <c r="W41" s="56" t="str">
        <f t="shared" si="22"/>
        <v/>
      </c>
      <c r="X41" s="56" t="str">
        <f t="shared" si="23"/>
        <v/>
      </c>
      <c r="Y41" s="56" t="str">
        <f t="shared" si="24"/>
        <v/>
      </c>
      <c r="Z41" s="56" t="str">
        <f t="shared" si="25"/>
        <v/>
      </c>
      <c r="AA41" s="56" t="str">
        <f t="shared" si="26"/>
        <v/>
      </c>
      <c r="AB41" s="56" t="str">
        <f t="shared" si="27"/>
        <v/>
      </c>
      <c r="AC41" s="56" t="str">
        <f t="shared" si="28"/>
        <v/>
      </c>
      <c r="AD41" s="56" t="str">
        <f t="shared" si="29"/>
        <v/>
      </c>
      <c r="AE41" s="56" t="str">
        <f t="shared" si="30"/>
        <v/>
      </c>
      <c r="AF41" s="56" t="str">
        <f t="shared" si="31"/>
        <v/>
      </c>
      <c r="AG41" s="56" t="str">
        <f t="shared" si="32"/>
        <v/>
      </c>
      <c r="AH41" s="56" t="str">
        <f t="shared" si="33"/>
        <v/>
      </c>
      <c r="AI41" s="56" t="str">
        <f t="shared" si="34"/>
        <v/>
      </c>
      <c r="AJ41" s="74">
        <f t="shared" si="35"/>
        <v>0</v>
      </c>
      <c r="AK41" s="30"/>
    </row>
    <row r="42" spans="1:37" s="17" customFormat="1" ht="15.75" hidden="1">
      <c r="A42" s="15" t="str">
        <f>IF($A$1="","",IF(MAX($A$9:A41)+1&gt;$A$1,"",MAX($A$9:A41)+1))</f>
        <v/>
      </c>
      <c r="B42" s="12" t="str">
        <f t="shared" ref="B42:B73" si="36">IF(A42="","",IF(VLOOKUP(A42,Bangke,3,0)="","",VLOOKUP(A42,Bangke,3,0)))</f>
        <v/>
      </c>
      <c r="C42" s="13" t="str">
        <f t="shared" ref="C42:C73" si="37">IF(A42="","",IF(VLOOKUP(A42,Bangke,4,0)="","",VLOOKUP(A42,Bangke,4,0)))</f>
        <v/>
      </c>
      <c r="D42" s="14" t="str">
        <f t="shared" ref="D42:D73" si="38">IF(A42="","",VLOOKUP(A42,Bangke,6,0))</f>
        <v/>
      </c>
      <c r="E42" s="23" t="str">
        <f t="shared" ref="E42:E73" si="39">IF(A42="","",VLOOKUP(A42,Bangke,8,0))</f>
        <v/>
      </c>
      <c r="F42" s="56" t="str">
        <f t="shared" ref="F42:F73" si="40">IF($A42="","",(IF(VLOOKUP($A42,Bangke,9,0)=$F$6,VLOOKUP($A42,Bangke,11,0),IF(VLOOKUP($A42,Bangke,12,0)=$F$6,VLOOKUP($A42,Bangke,14,0),IF(VLOOKUP($A42,Bangke,15,0)=$F$6,VLOOKUP($A42,Bangke,17,0),IF(VLOOKUP($A42,Bangke,18,0)=$F$6,VLOOKUP($A42,Bangke,20,0),IF(VLOOKUP($A42,Bangke,21,0)=$F$6,VLOOKUP($A42,Bangke,23,0),IF(VLOOKUP($A42,Bangke,24,0)=$F$6,VLOOKUP($A42,Bangke,26,0),IF(VLOOKUP($A42,Bangke,27,0)=$F$6,VLOOKUP($A42,Bangke,29,0),0)))))))))</f>
        <v/>
      </c>
      <c r="G42" s="56" t="str">
        <f t="shared" ref="G42:G73" si="41">IF($A42="","",(IF(VLOOKUP($A42,Bangke,9,0)=$G$6,VLOOKUP($A42,Bangke,11,0),IF(VLOOKUP($A42,Bangke,12,0)=$G$6,VLOOKUP($A42,Bangke,14,0),IF(VLOOKUP($A42,Bangke,15,0)=$G$6,VLOOKUP($A42,Bangke,17,0),IF(VLOOKUP($A42,Bangke,18,0)=$G$6,VLOOKUP($A42,Bangke,20,0),IF(VLOOKUP($A42,Bangke,21,0)=$G$6,VLOOKUP($A42,Bangke,23,0),IF(VLOOKUP($A42,Bangke,24,0)=$G$6,VLOOKUP($A42,Bangke,26,0),IF(VLOOKUP($A42,Bangke,27,0)=$G$6,VLOOKUP($A42,Bangke,29,0),0)))))))))</f>
        <v/>
      </c>
      <c r="H42" s="56" t="str">
        <f t="shared" ref="H42:H73" si="42">IF($A42="","",(IF(VLOOKUP($A42,Bangke,9,0)=$H$6,VLOOKUP($A42,Bangke,11,0),IF(VLOOKUP($A42,Bangke,12,0)=$H$6,VLOOKUP($A42,Bangke,14,0),IF(VLOOKUP($A42,Bangke,15,0)=$H$6,VLOOKUP($A42,Bangke,17,0),IF(VLOOKUP($A42,Bangke,18,0)=$H$6,VLOOKUP($A42,Bangke,20,0),IF(VLOOKUP($A42,Bangke,21,0)=$H$6,VLOOKUP($A42,Bangke,23,0),IF(VLOOKUP($A42,Bangke,24,0)=$H$6,VLOOKUP($A42,Bangke,26,0),IF(VLOOKUP($A42,Bangke,27,0)=$H$6,VLOOKUP($A42,Bangke,29,0),0)))))))))</f>
        <v/>
      </c>
      <c r="I42" s="56" t="str">
        <f t="shared" ref="I42:I73" si="43">IF($A42="","",(IF(VLOOKUP($A42,Bangke,9,0)=$I$6,VLOOKUP($A42,Bangke,11,0),IF(VLOOKUP($A42,Bangke,12,0)=$I$6,VLOOKUP($A42,Bangke,14,0),IF(VLOOKUP($A42,Bangke,15,0)=$I$6,VLOOKUP($A42,Bangke,17,0),IF(VLOOKUP($A42,Bangke,18,0)=$I$6,VLOOKUP($A42,Bangke,20,0),IF(VLOOKUP($A42,Bangke,21,0)=$I$6,VLOOKUP($A42,Bangke,23,0),IF(VLOOKUP($A42,Bangke,24,0)=$I$6,VLOOKUP($A42,Bangke,26,0),IF(VLOOKUP($A42,Bangke,27,0)=$I$6,VLOOKUP($A42,Bangke,29,0),0)))))))))</f>
        <v/>
      </c>
      <c r="J42" s="56" t="str">
        <f t="shared" ref="J42:J73" si="44">IF($A42="","",(IF(VLOOKUP($A42,Bangke,9,0)=$J$6,VLOOKUP($A42,Bangke,11,0),IF(VLOOKUP($A42,Bangke,12,0)=$J$6,VLOOKUP($A42,Bangke,14,0),IF(VLOOKUP($A42,Bangke,15,0)=$J$6,VLOOKUP($A42,Bangke,17,0),IF(VLOOKUP($A42,Bangke,18,0)=$J$6,VLOOKUP($A42,Bangke,20,0),IF(VLOOKUP($A42,Bangke,21,0)=$J$6,VLOOKUP($A42,Bangke,23,0),IF(VLOOKUP($A42,Bangke,24,0)=$J$6,VLOOKUP($A42,Bangke,26,0),IF(VLOOKUP($A42,Bangke,27,0)=$J$6,VLOOKUP($A42,Bangke,29,0),0)))))))))</f>
        <v/>
      </c>
      <c r="K42" s="56" t="str">
        <f t="shared" ref="K42:K73" si="45">IF($A42="","",(IF(VLOOKUP($A42,Bangke,9,0)=$K$6,VLOOKUP($A42,Bangke,11,0),IF(VLOOKUP($A42,Bangke,12,0)=$K$6,VLOOKUP($A42,Bangke,14,0),IF(VLOOKUP($A42,Bangke,15,0)=$K$6,VLOOKUP($A42,Bangke,17,0),IF(VLOOKUP($A42,Bangke,18,0)=$K$6,VLOOKUP($A42,Bangke,20,0),IF(VLOOKUP($A42,Bangke,21,0)=$K$6,VLOOKUP($A42,Bangke,23,0),IF(VLOOKUP($A42,Bangke,24,0)=$K$6,VLOOKUP($A42,Bangke,26,0),IF(VLOOKUP($A42,Bangke,27,0)=$K$6,VLOOKUP($A42,Bangke,29,0),0)))))))))</f>
        <v/>
      </c>
      <c r="L42" s="56" t="str">
        <f t="shared" ref="L42:L73" si="46">IF($A42="","",(IF(VLOOKUP($A42,Bangke,9,0)=$L$6,VLOOKUP($A42,Bangke,11,0),IF(VLOOKUP($A42,Bangke,12,0)=$L$6,VLOOKUP($A42,Bangke,14,0),IF(VLOOKUP($A42,Bangke,15,0)=$L$6,VLOOKUP($A42,Bangke,17,0),IF(VLOOKUP($A42,Bangke,18,0)=$L$6,VLOOKUP($A42,Bangke,20,0),IF(VLOOKUP($A42,Bangke,21,0)=$L$6,VLOOKUP($A42,Bangke,23,0),IF(VLOOKUP($A42,Bangke,24,0)=$L$6,VLOOKUP($A42,Bangke,26,0),IF(VLOOKUP($A42,Bangke,27,0)=$L$6,VLOOKUP($A42,Bangke,29,0),0)))))))))</f>
        <v/>
      </c>
      <c r="M42" s="56" t="str">
        <f t="shared" ref="M42:M73" si="47">IF($A42="","",(IF(VLOOKUP($A42,Bangke,9,0)=$M$6,VLOOKUP($A42,Bangke,11,0),IF(VLOOKUP($A42,Bangke,12,0)=$M$6,VLOOKUP($A42,Bangke,14,0),IF(VLOOKUP($A42,Bangke,15,0)=$M$6,VLOOKUP($A42,Bangke,17,0),IF(VLOOKUP($A42,Bangke,18,0)=$M$6,VLOOKUP($A42,Bangke,20,0),IF(VLOOKUP($A42,Bangke,21,0)=$M$6,VLOOKUP($A42,Bangke,23,0),IF(VLOOKUP($A42,Bangke,24,0)=$M$6,VLOOKUP($A42,Bangke,26,0),IF(VLOOKUP($A42,Bangke,27,0)=$M$6,VLOOKUP($A42,Bangke,29,0),0)))))))))</f>
        <v/>
      </c>
      <c r="N42" s="56" t="str">
        <f t="shared" ref="N42:N73" si="48">IF($A42="","",(IF(VLOOKUP($A42,Bangke,9,0)=$N$6,VLOOKUP($A42,Bangke,11,0),IF(VLOOKUP($A42,Bangke,12,0)=$N$6,VLOOKUP($A42,Bangke,14,0),IF(VLOOKUP($A42,Bangke,15,0)=$N$6,VLOOKUP($A42,Bangke,17,0),IF(VLOOKUP($A42,Bangke,18,0)=$N$6,VLOOKUP($A42,Bangke,20,0),IF(VLOOKUP($A42,Bangke,21,0)=$N$6,VLOOKUP($A42,Bangke,23,0),IF(VLOOKUP($A42,Bangke,24,0)=$N$6,VLOOKUP($A42,Bangke,26,0),IF(VLOOKUP($A42,Bangke,27,0)=$N$6,VLOOKUP($A42,Bangke,29,0),0)))))))))</f>
        <v/>
      </c>
      <c r="O42" s="56" t="str">
        <f t="shared" ref="O42:O73" si="49">IF($A42="","",(IF(VLOOKUP($A42,Bangke,9,0)=$O$6,VLOOKUP($A42,Bangke,11,0),IF(VLOOKUP($A42,Bangke,12,0)=$O$6,VLOOKUP($A42,Bangke,14,0),IF(VLOOKUP($A42,Bangke,15,0)=$O$6,VLOOKUP($A42,Bangke,17,0),IF(VLOOKUP($A42,Bangke,18,0)=$O$6,VLOOKUP($A42,Bangke,20,0),IF(VLOOKUP($A42,Bangke,21,0)=$O$6,VLOOKUP($A42,Bangke,23,0),IF(VLOOKUP($A42,Bangke,24,0)=$O$6,VLOOKUP($A42,Bangke,26,0),IF(VLOOKUP($A42,Bangke,27,0)=$O$6,VLOOKUP($A42,Bangke,29,0),0)))))))))</f>
        <v/>
      </c>
      <c r="P42" s="56" t="str">
        <f t="shared" ref="P42:P73" si="50">IF($A42="","",(IF(VLOOKUP($A42,Bangke,9,0)=$P$6,VLOOKUP($A42,Bangke,11,0),IF(VLOOKUP($A42,Bangke,12,0)=$P$6,VLOOKUP($A42,Bangke,14,0),IF(VLOOKUP($A42,Bangke,15,0)=$P$6,VLOOKUP($A42,Bangke,17,0),IF(VLOOKUP($A42,Bangke,18,0)=$P$6,VLOOKUP($A42,Bangke,20,0),IF(VLOOKUP($A42,Bangke,21,0)=$P$6,VLOOKUP($A42,Bangke,23,0),IF(VLOOKUP($A42,Bangke,24,0)=$P$6,VLOOKUP($A42,Bangke,26,0),IF(VLOOKUP($A42,Bangke,27,0)=$P$6,VLOOKUP($A42,Bangke,29,0),0)))))))))</f>
        <v/>
      </c>
      <c r="Q42" s="56" t="str">
        <f t="shared" ref="Q42:Q73" si="51">IF($A42="","",(IF(VLOOKUP($A42,Bangke,9,0)=$Q$6,VLOOKUP($A42,Bangke,11,0),IF(VLOOKUP($A42,Bangke,12,0)=$Q$6,VLOOKUP($A42,Bangke,14,0),IF(VLOOKUP($A42,Bangke,15,0)=$Q$6,VLOOKUP($A42,Bangke,17,0),IF(VLOOKUP($A42,Bangke,18,0)=$Q$6,VLOOKUP($A42,Bangke,20,0),IF(VLOOKUP($A42,Bangke,21,0)=$Q$6,VLOOKUP($A42,Bangke,23,0),IF(VLOOKUP($A42,Bangke,24,0)=$Q$6,VLOOKUP($A42,Bangke,26,0),IF(VLOOKUP($A42,Bangke,27,0)=$Q$6,VLOOKUP($A42,Bangke,29,0),0)))))))))</f>
        <v/>
      </c>
      <c r="R42" s="56" t="str">
        <f t="shared" ref="R42:R73" si="52">IF($A42="","",(IF(VLOOKUP($A42,Bangke,9,0)=$R$6,VLOOKUP($A42,Bangke,11,0),IF(VLOOKUP($A42,Bangke,12,0)=$R$6,VLOOKUP($A42,Bangke,14,0),IF(VLOOKUP($A42,Bangke,15,0)=$R$6,VLOOKUP($A42,Bangke,17,0),IF(VLOOKUP($A42,Bangke,18,0)=$R$6,VLOOKUP($A42,Bangke,20,0),IF(VLOOKUP($A42,Bangke,21,0)=$R$6,VLOOKUP($A42,Bangke,23,0),IF(VLOOKUP($A42,Bangke,24,0)=$R$6,VLOOKUP($A42,Bangke,26,0),IF(VLOOKUP($A42,Bangke,27,0)=$R$6,VLOOKUP($A42,Bangke,29,0),0)))))))))</f>
        <v/>
      </c>
      <c r="S42" s="56" t="str">
        <f t="shared" ref="S42:S73" si="53">IF($A42="","",(IF(VLOOKUP($A42,Bangke,9,0)=$S$6,VLOOKUP($A42,Bangke,11,0),IF(VLOOKUP($A42,Bangke,12,0)=$S$6,VLOOKUP($A42,Bangke,14,0),IF(VLOOKUP($A42,Bangke,15,0)=$S$6,VLOOKUP($A42,Bangke,17,0),IF(VLOOKUP($A42,Bangke,18,0)=$S$6,VLOOKUP($A42,Bangke,20,0),IF(VLOOKUP($A42,Bangke,21,0)=$S$6,VLOOKUP($A42,Bangke,23,0),IF(VLOOKUP($A42,Bangke,24,0)=$S$6,VLOOKUP($A42,Bangke,26,0),IF(VLOOKUP($A42,Bangke,27,0)=$S$6,VLOOKUP($A42,Bangke,29,0),0)))))))))</f>
        <v/>
      </c>
      <c r="T42" s="56" t="str">
        <f t="shared" ref="T42:T73" si="54">IF($A42="","",(IF(VLOOKUP($A42,Bangke,9,0)=$T$6,VLOOKUP($A42,Bangke,11,0),IF(VLOOKUP($A42,Bangke,12,0)=$T$6,VLOOKUP($A42,Bangke,14,0),IF(VLOOKUP($A42,Bangke,15,0)=$T$6,VLOOKUP($A42,Bangke,17,0),IF(VLOOKUP($A42,Bangke,18,0)=$T$6,VLOOKUP($A42,Bangke,20,0),IF(VLOOKUP($A42,Bangke,21,0)=$T$6,VLOOKUP($A42,Bangke,23,0),IF(VLOOKUP($A42,Bangke,24,0)=$T$6,VLOOKUP($A42,Bangke,26,0),IF(VLOOKUP($A42,Bangke,27,0)=$T$6,VLOOKUP($A42,Bangke,29,0),0)))))))))</f>
        <v/>
      </c>
      <c r="U42" s="56" t="str">
        <f t="shared" ref="U42:U73" si="55">IF($A42="","",(IF(VLOOKUP($A42,Bangke,9,0)=$U$6,VLOOKUP($A42,Bangke,11,0),IF(VLOOKUP($A42,Bangke,12,0)=$U$6,VLOOKUP($A42,Bangke,14,0),IF(VLOOKUP($A42,Bangke,15,0)=$U$6,VLOOKUP($A42,Bangke,17,0),IF(VLOOKUP($A42,Bangke,18,0)=$U$6,VLOOKUP($A42,Bangke,20,0),IF(VLOOKUP($A42,Bangke,21,0)=$U$6,VLOOKUP($A42,Bangke,23,0),IF(VLOOKUP($A42,Bangke,24,0)=$U$6,VLOOKUP($A42,Bangke,26,0),IF(VLOOKUP($A42,Bangke,27,0)=$U$6,VLOOKUP($A42,Bangke,29,0),0)))))))))</f>
        <v/>
      </c>
      <c r="V42" s="56" t="str">
        <f t="shared" ref="V42:V73" si="56">IF($A42="","",(IF(VLOOKUP($A42,Bangke,9,0)=$V$6,VLOOKUP($A42,Bangke,11,0),IF(VLOOKUP($A42,Bangke,12,0)=$V$6,VLOOKUP($A42,Bangke,14,0),IF(VLOOKUP($A42,Bangke,15,0)=$V$6,VLOOKUP($A42,Bangke,17,0),IF(VLOOKUP($A42,Bangke,18,0)=$V$6,VLOOKUP($A42,Bangke,20,0),IF(VLOOKUP($A42,Bangke,21,0)=$V$6,VLOOKUP($A42,Bangke,23,0),IF(VLOOKUP($A42,Bangke,24,0)=$V$6,VLOOKUP($A42,Bangke,26,0),IF(VLOOKUP($A42,Bangke,27,0)=$V$6,VLOOKUP($A42,Bangke,29,0),0)))))))))</f>
        <v/>
      </c>
      <c r="W42" s="56" t="str">
        <f t="shared" ref="W42:W73" si="57">IF($A42="","",(IF(VLOOKUP($A42,Bangke,9,0)=$W$6,VLOOKUP($A42,Bangke,11,0),IF(VLOOKUP($A42,Bangke,12,0)=$W$6,VLOOKUP($A42,Bangke,14,0),IF(VLOOKUP($A42,Bangke,15,0)=$W$6,VLOOKUP($A42,Bangke,17,0),IF(VLOOKUP($A42,Bangke,18,0)=$W$6,VLOOKUP($A42,Bangke,20,0),IF(VLOOKUP($A42,Bangke,21,0)=$W$6,VLOOKUP($A42,Bangke,23,0),IF(VLOOKUP($A42,Bangke,24,0)=$W$6,VLOOKUP($A42,Bangke,26,0),IF(VLOOKUP($A42,Bangke,27,0)=$W$6,VLOOKUP($A42,Bangke,29,0),0)))))))))</f>
        <v/>
      </c>
      <c r="X42" s="56" t="str">
        <f t="shared" ref="X42:X73" si="58">IF($A42="","",(IF(VLOOKUP($A42,Bangke,9,0)=$X$6,VLOOKUP($A42,Bangke,11,0),IF(VLOOKUP($A42,Bangke,12,0)=$X$6,VLOOKUP($A42,Bangke,14,0),IF(VLOOKUP($A42,Bangke,15,0)=$X$6,VLOOKUP($A42,Bangke,17,0),IF(VLOOKUP($A42,Bangke,18,0)=$X$6,VLOOKUP($A42,Bangke,20,0),IF(VLOOKUP($A42,Bangke,21,0)=$X$6,VLOOKUP($A42,Bangke,23,0),IF(VLOOKUP($A42,Bangke,24,0)=$X$6,VLOOKUP($A42,Bangke,26,0),IF(VLOOKUP($A42,Bangke,27,0)=$X$6,VLOOKUP($A42,Bangke,29,0),0)))))))))</f>
        <v/>
      </c>
      <c r="Y42" s="56" t="str">
        <f t="shared" ref="Y42:Y73" si="59">IF($A42="","",(IF(VLOOKUP($A42,Bangke,9,0)=$Y$6,VLOOKUP($A42,Bangke,11,0),IF(VLOOKUP($A42,Bangke,12,0)=$Y$6,VLOOKUP($A42,Bangke,14,0),IF(VLOOKUP($A42,Bangke,15,0)=$Y$6,VLOOKUP($A42,Bangke,17,0),IF(VLOOKUP($A42,Bangke,18,0)=$Y$6,VLOOKUP($A42,Bangke,20,0),IF(VLOOKUP($A42,Bangke,21,0)=$Y$6,VLOOKUP($A42,Bangke,23,0),IF(VLOOKUP($A42,Bangke,24,0)=$Y$6,VLOOKUP($A42,Bangke,26,0),IF(VLOOKUP($A42,Bangke,27,0)=$Y$6,VLOOKUP($A42,Bangke,29,0),0)))))))))</f>
        <v/>
      </c>
      <c r="Z42" s="56" t="str">
        <f t="shared" ref="Z42:Z73" si="60">IF($A42="","",(IF(VLOOKUP($A42,Bangke,9,0)=$Z$6,VLOOKUP($A42,Bangke,11,0),IF(VLOOKUP($A42,Bangke,12,0)=$Z$6,VLOOKUP($A42,Bangke,14,0),IF(VLOOKUP($A42,Bangke,15,0)=$Z$6,VLOOKUP($A42,Bangke,17,0),IF(VLOOKUP($A42,Bangke,18,0)=$Z$6,VLOOKUP($A42,Bangke,20,0),IF(VLOOKUP($A42,Bangke,21,0)=$Z$6,VLOOKUP($A42,Bangke,23,0),IF(VLOOKUP($A42,Bangke,24,0)=$Z$6,VLOOKUP($A42,Bangke,26,0),IF(VLOOKUP($A42,Bangke,27,0)=$Z$6,VLOOKUP($A42,Bangke,29,0),0)))))))))</f>
        <v/>
      </c>
      <c r="AA42" s="56" t="str">
        <f t="shared" ref="AA42:AA73" si="61">IF($A42="","",(IF(VLOOKUP($A42,Bangke,9,0)=$AAV$6,VLOOKUP($A42,Bangke,11,0),IF(VLOOKUP($A42,Bangke,12,0)=$AAV$6,VLOOKUP($A42,Bangke,14,0),IF(VLOOKUP($A42,Bangke,15,0)=$AAV$6,VLOOKUP($A42,Bangke,17,0),IF(VLOOKUP($A42,Bangke,18,0)=$AAV$6,VLOOKUP($A42,Bangke,20,0),IF(VLOOKUP($A42,Bangke,21,0)=$AAV$6,VLOOKUP($A42,Bangke,23,0),IF(VLOOKUP($A42,Bangke,24,0)=$AAV$6,VLOOKUP($A42,Bangke,26,0),IF(VLOOKUP($A42,Bangke,27,0)=$AAV$6,VLOOKUP($A42,Bangke,29,0),0)))))))))</f>
        <v/>
      </c>
      <c r="AB42" s="56" t="str">
        <f t="shared" ref="AB42:AB73" si="62">IF($A42="","",(IF(VLOOKUP($A42,Bangke,9,0)=$AB$6,VLOOKUP($A42,Bangke,11,0),IF(VLOOKUP($A42,Bangke,12,0)=$AB$6,VLOOKUP($A42,Bangke,14,0),IF(VLOOKUP($A42,Bangke,15,0)=$AB$6,VLOOKUP($A42,Bangke,17,0),IF(VLOOKUP($A42,Bangke,18,0)=$AB$6,VLOOKUP($A42,Bangke,20,0),IF(VLOOKUP($A42,Bangke,21,0)=$AB$6,VLOOKUP($A42,Bangke,23,0),IF(VLOOKUP($A42,Bangke,24,0)=$AB$6,VLOOKUP($A42,Bangke,26,0),IF(VLOOKUP($A42,Bangke,27,0)=$AB$6,VLOOKUP($A42,Bangke,29,0),0)))))))))</f>
        <v/>
      </c>
      <c r="AC42" s="56" t="str">
        <f t="shared" ref="AC42:AC73" si="63">IF($A42="","",(IF(VLOOKUP($A42,Bangke,9,0)=$AC$6,VLOOKUP($A42,Bangke,11,0),IF(VLOOKUP($A42,Bangke,12,0)=$AC$6,VLOOKUP($A42,Bangke,14,0),IF(VLOOKUP($A42,Bangke,15,0)=$AC$6,VLOOKUP($A42,Bangke,17,0),IF(VLOOKUP($A42,Bangke,18,0)=$AC$6,VLOOKUP($A42,Bangke,20,0),IF(VLOOKUP($A42,Bangke,21,0)=$AC$6,VLOOKUP($A42,Bangke,23,0),IF(VLOOKUP($A42,Bangke,24,0)=$AC$6,VLOOKUP($A42,Bangke,26,0),IF(VLOOKUP($A42,Bangke,27,0)=$AC$6,VLOOKUP($A42,Bangke,29,0),0)))))))))</f>
        <v/>
      </c>
      <c r="AD42" s="56" t="str">
        <f t="shared" ref="AD42:AD73" si="64">IF($A42="","",(IF(VLOOKUP($A42,Bangke,9,0)=$AD$6,VLOOKUP($A42,Bangke,11,0),IF(VLOOKUP($A42,Bangke,12,0)=$AD$6,VLOOKUP($A42,Bangke,14,0),IF(VLOOKUP($A42,Bangke,15,0)=$AD$6,VLOOKUP($A42,Bangke,17,0),IF(VLOOKUP($A42,Bangke,18,0)=$AD$6,VLOOKUP($A42,Bangke,20,0),IF(VLOOKUP($A42,Bangke,21,0)=$AD$6,VLOOKUP($A42,Bangke,23,0),IF(VLOOKUP($A42,Bangke,24,0)=$AD$6,VLOOKUP($A42,Bangke,26,0),IF(VLOOKUP($A42,Bangke,27,0)=$AD$6,VLOOKUP($A42,Bangke,29,0),0)))))))))</f>
        <v/>
      </c>
      <c r="AE42" s="56" t="str">
        <f t="shared" ref="AE42:AE73" si="65">IF($A42="","",(IF(VLOOKUP($A42,Bangke,9,0)=$AE$6,VLOOKUP($A42,Bangke,11,0),IF(VLOOKUP($A42,Bangke,12,0)=$AE$6,VLOOKUP($A42,Bangke,14,0),IF(VLOOKUP($A42,Bangke,15,0)=$AE$6,VLOOKUP($A42,Bangke,17,0),IF(VLOOKUP($A42,Bangke,18,0)=$AE$6,VLOOKUP($A42,Bangke,20,0),IF(VLOOKUP($A42,Bangke,21,0)=$AE$6,VLOOKUP($A42,Bangke,23,0),IF(VLOOKUP($A42,Bangke,24,0)=$AE$6,VLOOKUP($A42,Bangke,26,0),IF(VLOOKUP($A42,Bangke,27,0)=$AE$6,VLOOKUP($A42,Bangke,29,0),0)))))))))</f>
        <v/>
      </c>
      <c r="AF42" s="56" t="str">
        <f t="shared" ref="AF42:AF73" si="66">IF($A42="","",(IF(VLOOKUP($A42,Bangke,9,0)=$AF$6,VLOOKUP($A42,Bangke,11,0),IF(VLOOKUP($A42,Bangke,12,0)=$AF$6,VLOOKUP($A42,Bangke,14,0),IF(VLOOKUP($A42,Bangke,15,0)=$AF$6,VLOOKUP($A42,Bangke,17,0),IF(VLOOKUP($A42,Bangke,18,0)=$AF$6,VLOOKUP($A42,Bangke,20,0),IF(VLOOKUP($A42,Bangke,21,0)=$AF$6,VLOOKUP($A42,Bangke,23,0),IF(VLOOKUP($A42,Bangke,24,0)=$AF$6,VLOOKUP($A42,Bangke,26,0),IF(VLOOKUP($A42,Bangke,27,0)=$AF$6,VLOOKUP($A42,Bangke,29,0),0)))))))))</f>
        <v/>
      </c>
      <c r="AG42" s="56" t="str">
        <f t="shared" ref="AG42:AG73" si="67">IF($A42="","",(IF(VLOOKUP($A42,Bangke,9,0)=$AG$6,VLOOKUP($A42,Bangke,11,0),IF(VLOOKUP($A42,Bangke,12,0)=$AG$6,VLOOKUP($A42,Bangke,14,0),IF(VLOOKUP($A42,Bangke,15,0)=$AG$6,VLOOKUP($A42,Bangke,17,0),IF(VLOOKUP($A42,Bangke,18,0)=$AG$6,VLOOKUP($A42,Bangke,20,0),IF(VLOOKUP($A42,Bangke,21,0)=$AG$6,VLOOKUP($A42,Bangke,23,0),IF(VLOOKUP($A42,Bangke,24,0)=$AG$6,VLOOKUP($A42,Bangke,26,0),IF(VLOOKUP($A42,Bangke,27,0)=$AG$6,VLOOKUP($A42,Bangke,29,0),0)))))))))</f>
        <v/>
      </c>
      <c r="AH42" s="56" t="str">
        <f t="shared" ref="AH42:AH73" si="68">IF($A42="","",(IF(VLOOKUP($A42,Bangke,9,0)=$AH$6,VLOOKUP($A42,Bangke,11,0),IF(VLOOKUP($A42,Bangke,12,0)=$AH$6,VLOOKUP($A42,Bangke,14,0),IF(VLOOKUP($A42,Bangke,15,0)=$AH$6,VLOOKUP($A42,Bangke,17,0),IF(VLOOKUP($A42,Bangke,18,0)=$AH$6,VLOOKUP($A42,Bangke,20,0),IF(VLOOKUP($A42,Bangke,21,0)=$AH$6,VLOOKUP($A42,Bangke,23,0),IF(VLOOKUP($A42,Bangke,24,0)=$AH$6,VLOOKUP($A42,Bangke,26,0),IF(VLOOKUP($A42,Bangke,27,0)=$AH$6,VLOOKUP($A42,Bangke,29,0),0)))))))))</f>
        <v/>
      </c>
      <c r="AI42" s="56" t="str">
        <f t="shared" ref="AI42:AI73" si="69">IF($A42="","",(IF(VLOOKUP($A42,Bangke,9,0)=$AI$6,VLOOKUP($A42,Bangke,11,0),IF(VLOOKUP($A42,Bangke,12,0)=$AI$6,VLOOKUP($A42,Bangke,14,0),IF(VLOOKUP($A42,Bangke,15,0)=$AI$6,VLOOKUP($A42,Bangke,17,0),IF(VLOOKUP($A42,Bangke,18,0)=$AI$6,VLOOKUP($A42,Bangke,20,0),IF(VLOOKUP($A42,Bangke,21,0)=$AI$6,VLOOKUP($A42,Bangke,23,0),IF(VLOOKUP($A42,Bangke,24,0)=$AI$6,VLOOKUP($A42,Bangke,26,0),IF(VLOOKUP($A42,Bangke,27,0)=$AI$6,VLOOKUP($A42,Bangke,29,0),0)))))))))</f>
        <v/>
      </c>
      <c r="AJ42" s="74">
        <f t="shared" si="35"/>
        <v>0</v>
      </c>
      <c r="AK42" s="30"/>
    </row>
    <row r="43" spans="1:37" s="17" customFormat="1" ht="15.75" hidden="1">
      <c r="A43" s="15" t="str">
        <f>IF($A$1="","",IF(MAX($A$9:A42)+1&gt;$A$1,"",MAX($A$9:A42)+1))</f>
        <v/>
      </c>
      <c r="B43" s="12" t="str">
        <f t="shared" si="36"/>
        <v/>
      </c>
      <c r="C43" s="13" t="str">
        <f t="shared" si="37"/>
        <v/>
      </c>
      <c r="D43" s="14" t="str">
        <f t="shared" si="38"/>
        <v/>
      </c>
      <c r="E43" s="23" t="str">
        <f t="shared" si="39"/>
        <v/>
      </c>
      <c r="F43" s="56" t="str">
        <f t="shared" si="40"/>
        <v/>
      </c>
      <c r="G43" s="56" t="str">
        <f t="shared" si="41"/>
        <v/>
      </c>
      <c r="H43" s="56" t="str">
        <f t="shared" si="42"/>
        <v/>
      </c>
      <c r="I43" s="56" t="str">
        <f t="shared" si="43"/>
        <v/>
      </c>
      <c r="J43" s="56" t="str">
        <f t="shared" si="44"/>
        <v/>
      </c>
      <c r="K43" s="56" t="str">
        <f t="shared" si="45"/>
        <v/>
      </c>
      <c r="L43" s="56" t="str">
        <f t="shared" si="46"/>
        <v/>
      </c>
      <c r="M43" s="56" t="str">
        <f t="shared" si="47"/>
        <v/>
      </c>
      <c r="N43" s="56" t="str">
        <f t="shared" si="48"/>
        <v/>
      </c>
      <c r="O43" s="56" t="str">
        <f t="shared" si="49"/>
        <v/>
      </c>
      <c r="P43" s="56" t="str">
        <f t="shared" si="50"/>
        <v/>
      </c>
      <c r="Q43" s="56" t="str">
        <f t="shared" si="51"/>
        <v/>
      </c>
      <c r="R43" s="56" t="str">
        <f t="shared" si="52"/>
        <v/>
      </c>
      <c r="S43" s="56" t="str">
        <f t="shared" si="53"/>
        <v/>
      </c>
      <c r="T43" s="56" t="str">
        <f t="shared" si="54"/>
        <v/>
      </c>
      <c r="U43" s="56" t="str">
        <f t="shared" si="55"/>
        <v/>
      </c>
      <c r="V43" s="56" t="str">
        <f t="shared" si="56"/>
        <v/>
      </c>
      <c r="W43" s="56" t="str">
        <f t="shared" si="57"/>
        <v/>
      </c>
      <c r="X43" s="56" t="str">
        <f t="shared" si="58"/>
        <v/>
      </c>
      <c r="Y43" s="56" t="str">
        <f t="shared" si="59"/>
        <v/>
      </c>
      <c r="Z43" s="56" t="str">
        <f t="shared" si="60"/>
        <v/>
      </c>
      <c r="AA43" s="56" t="str">
        <f t="shared" si="61"/>
        <v/>
      </c>
      <c r="AB43" s="56" t="str">
        <f t="shared" si="62"/>
        <v/>
      </c>
      <c r="AC43" s="56" t="str">
        <f t="shared" si="63"/>
        <v/>
      </c>
      <c r="AD43" s="56" t="str">
        <f t="shared" si="64"/>
        <v/>
      </c>
      <c r="AE43" s="56" t="str">
        <f t="shared" si="65"/>
        <v/>
      </c>
      <c r="AF43" s="56" t="str">
        <f t="shared" si="66"/>
        <v/>
      </c>
      <c r="AG43" s="56" t="str">
        <f t="shared" si="67"/>
        <v/>
      </c>
      <c r="AH43" s="56" t="str">
        <f t="shared" si="68"/>
        <v/>
      </c>
      <c r="AI43" s="56" t="str">
        <f t="shared" si="69"/>
        <v/>
      </c>
      <c r="AJ43" s="74">
        <f t="shared" si="35"/>
        <v>0</v>
      </c>
      <c r="AK43" s="30"/>
    </row>
    <row r="44" spans="1:37" s="17" customFormat="1" ht="15.75" hidden="1">
      <c r="A44" s="15" t="str">
        <f>IF($A$1="","",IF(MAX($A$9:A43)+1&gt;$A$1,"",MAX($A$9:A43)+1))</f>
        <v/>
      </c>
      <c r="B44" s="12" t="str">
        <f t="shared" si="36"/>
        <v/>
      </c>
      <c r="C44" s="13" t="str">
        <f t="shared" si="37"/>
        <v/>
      </c>
      <c r="D44" s="14" t="str">
        <f t="shared" si="38"/>
        <v/>
      </c>
      <c r="E44" s="23" t="str">
        <f t="shared" si="39"/>
        <v/>
      </c>
      <c r="F44" s="56" t="str">
        <f t="shared" si="40"/>
        <v/>
      </c>
      <c r="G44" s="56" t="str">
        <f t="shared" si="41"/>
        <v/>
      </c>
      <c r="H44" s="56" t="str">
        <f t="shared" si="42"/>
        <v/>
      </c>
      <c r="I44" s="56" t="str">
        <f t="shared" si="43"/>
        <v/>
      </c>
      <c r="J44" s="56" t="str">
        <f t="shared" si="44"/>
        <v/>
      </c>
      <c r="K44" s="56" t="str">
        <f t="shared" si="45"/>
        <v/>
      </c>
      <c r="L44" s="56" t="str">
        <f t="shared" si="46"/>
        <v/>
      </c>
      <c r="M44" s="56" t="str">
        <f t="shared" si="47"/>
        <v/>
      </c>
      <c r="N44" s="56" t="str">
        <f t="shared" si="48"/>
        <v/>
      </c>
      <c r="O44" s="56" t="str">
        <f t="shared" si="49"/>
        <v/>
      </c>
      <c r="P44" s="56" t="str">
        <f t="shared" si="50"/>
        <v/>
      </c>
      <c r="Q44" s="56" t="str">
        <f t="shared" si="51"/>
        <v/>
      </c>
      <c r="R44" s="56" t="str">
        <f t="shared" si="52"/>
        <v/>
      </c>
      <c r="S44" s="56" t="str">
        <f t="shared" si="53"/>
        <v/>
      </c>
      <c r="T44" s="56" t="str">
        <f t="shared" si="54"/>
        <v/>
      </c>
      <c r="U44" s="56" t="str">
        <f t="shared" si="55"/>
        <v/>
      </c>
      <c r="V44" s="56" t="str">
        <f t="shared" si="56"/>
        <v/>
      </c>
      <c r="W44" s="56" t="str">
        <f t="shared" si="57"/>
        <v/>
      </c>
      <c r="X44" s="56" t="str">
        <f t="shared" si="58"/>
        <v/>
      </c>
      <c r="Y44" s="56" t="str">
        <f t="shared" si="59"/>
        <v/>
      </c>
      <c r="Z44" s="56" t="str">
        <f t="shared" si="60"/>
        <v/>
      </c>
      <c r="AA44" s="56" t="str">
        <f t="shared" si="61"/>
        <v/>
      </c>
      <c r="AB44" s="56" t="str">
        <f t="shared" si="62"/>
        <v/>
      </c>
      <c r="AC44" s="56" t="str">
        <f t="shared" si="63"/>
        <v/>
      </c>
      <c r="AD44" s="56" t="str">
        <f t="shared" si="64"/>
        <v/>
      </c>
      <c r="AE44" s="56" t="str">
        <f t="shared" si="65"/>
        <v/>
      </c>
      <c r="AF44" s="56" t="str">
        <f t="shared" si="66"/>
        <v/>
      </c>
      <c r="AG44" s="56" t="str">
        <f t="shared" si="67"/>
        <v/>
      </c>
      <c r="AH44" s="56" t="str">
        <f t="shared" si="68"/>
        <v/>
      </c>
      <c r="AI44" s="56" t="str">
        <f t="shared" si="69"/>
        <v/>
      </c>
      <c r="AJ44" s="74">
        <f t="shared" si="35"/>
        <v>0</v>
      </c>
      <c r="AK44" s="30"/>
    </row>
    <row r="45" spans="1:37" s="17" customFormat="1" ht="15.75" hidden="1">
      <c r="A45" s="15" t="str">
        <f>IF($A$1="","",IF(MAX($A$9:A44)+1&gt;$A$1,"",MAX($A$9:A44)+1))</f>
        <v/>
      </c>
      <c r="B45" s="12" t="str">
        <f t="shared" si="36"/>
        <v/>
      </c>
      <c r="C45" s="13" t="str">
        <f t="shared" si="37"/>
        <v/>
      </c>
      <c r="D45" s="14" t="str">
        <f t="shared" si="38"/>
        <v/>
      </c>
      <c r="E45" s="23" t="str">
        <f t="shared" si="39"/>
        <v/>
      </c>
      <c r="F45" s="56" t="str">
        <f t="shared" si="40"/>
        <v/>
      </c>
      <c r="G45" s="56" t="str">
        <f t="shared" si="41"/>
        <v/>
      </c>
      <c r="H45" s="56" t="str">
        <f t="shared" si="42"/>
        <v/>
      </c>
      <c r="I45" s="56" t="str">
        <f t="shared" si="43"/>
        <v/>
      </c>
      <c r="J45" s="56" t="str">
        <f t="shared" si="44"/>
        <v/>
      </c>
      <c r="K45" s="56" t="str">
        <f t="shared" si="45"/>
        <v/>
      </c>
      <c r="L45" s="56" t="str">
        <f t="shared" si="46"/>
        <v/>
      </c>
      <c r="M45" s="56" t="str">
        <f t="shared" si="47"/>
        <v/>
      </c>
      <c r="N45" s="56" t="str">
        <f t="shared" si="48"/>
        <v/>
      </c>
      <c r="O45" s="56" t="str">
        <f t="shared" si="49"/>
        <v/>
      </c>
      <c r="P45" s="56" t="str">
        <f t="shared" si="50"/>
        <v/>
      </c>
      <c r="Q45" s="56" t="str">
        <f t="shared" si="51"/>
        <v/>
      </c>
      <c r="R45" s="56" t="str">
        <f t="shared" si="52"/>
        <v/>
      </c>
      <c r="S45" s="56" t="str">
        <f t="shared" si="53"/>
        <v/>
      </c>
      <c r="T45" s="56" t="str">
        <f t="shared" si="54"/>
        <v/>
      </c>
      <c r="U45" s="56" t="str">
        <f t="shared" si="55"/>
        <v/>
      </c>
      <c r="V45" s="56" t="str">
        <f t="shared" si="56"/>
        <v/>
      </c>
      <c r="W45" s="56" t="str">
        <f t="shared" si="57"/>
        <v/>
      </c>
      <c r="X45" s="56" t="str">
        <f t="shared" si="58"/>
        <v/>
      </c>
      <c r="Y45" s="56" t="str">
        <f t="shared" si="59"/>
        <v/>
      </c>
      <c r="Z45" s="56" t="str">
        <f t="shared" si="60"/>
        <v/>
      </c>
      <c r="AA45" s="56" t="str">
        <f t="shared" si="61"/>
        <v/>
      </c>
      <c r="AB45" s="56" t="str">
        <f t="shared" si="62"/>
        <v/>
      </c>
      <c r="AC45" s="56" t="str">
        <f t="shared" si="63"/>
        <v/>
      </c>
      <c r="AD45" s="56" t="str">
        <f t="shared" si="64"/>
        <v/>
      </c>
      <c r="AE45" s="56" t="str">
        <f t="shared" si="65"/>
        <v/>
      </c>
      <c r="AF45" s="56" t="str">
        <f t="shared" si="66"/>
        <v/>
      </c>
      <c r="AG45" s="56" t="str">
        <f t="shared" si="67"/>
        <v/>
      </c>
      <c r="AH45" s="56" t="str">
        <f t="shared" si="68"/>
        <v/>
      </c>
      <c r="AI45" s="56" t="str">
        <f t="shared" si="69"/>
        <v/>
      </c>
      <c r="AJ45" s="74">
        <f t="shared" si="35"/>
        <v>0</v>
      </c>
      <c r="AK45" s="30"/>
    </row>
    <row r="46" spans="1:37" s="16" customFormat="1" ht="16.5" hidden="1">
      <c r="A46" s="15" t="str">
        <f>IF($A$1="","",IF(MAX($A$9:A45)+1&gt;$A$1,"",MAX($A$9:A45)+1))</f>
        <v/>
      </c>
      <c r="B46" s="12" t="str">
        <f t="shared" si="36"/>
        <v/>
      </c>
      <c r="C46" s="13" t="str">
        <f t="shared" si="37"/>
        <v/>
      </c>
      <c r="D46" s="14" t="str">
        <f t="shared" si="38"/>
        <v/>
      </c>
      <c r="E46" s="23" t="str">
        <f t="shared" si="39"/>
        <v/>
      </c>
      <c r="F46" s="56" t="str">
        <f t="shared" si="40"/>
        <v/>
      </c>
      <c r="G46" s="56" t="str">
        <f t="shared" si="41"/>
        <v/>
      </c>
      <c r="H46" s="56" t="str">
        <f t="shared" si="42"/>
        <v/>
      </c>
      <c r="I46" s="56" t="str">
        <f t="shared" si="43"/>
        <v/>
      </c>
      <c r="J46" s="56" t="str">
        <f t="shared" si="44"/>
        <v/>
      </c>
      <c r="K46" s="56" t="str">
        <f t="shared" si="45"/>
        <v/>
      </c>
      <c r="L46" s="56" t="str">
        <f t="shared" si="46"/>
        <v/>
      </c>
      <c r="M46" s="56" t="str">
        <f t="shared" si="47"/>
        <v/>
      </c>
      <c r="N46" s="56" t="str">
        <f t="shared" si="48"/>
        <v/>
      </c>
      <c r="O46" s="56" t="str">
        <f t="shared" si="49"/>
        <v/>
      </c>
      <c r="P46" s="56" t="str">
        <f t="shared" si="50"/>
        <v/>
      </c>
      <c r="Q46" s="56" t="str">
        <f t="shared" si="51"/>
        <v/>
      </c>
      <c r="R46" s="56" t="str">
        <f t="shared" si="52"/>
        <v/>
      </c>
      <c r="S46" s="56" t="str">
        <f t="shared" si="53"/>
        <v/>
      </c>
      <c r="T46" s="56" t="str">
        <f t="shared" si="54"/>
        <v/>
      </c>
      <c r="U46" s="56" t="str">
        <f t="shared" si="55"/>
        <v/>
      </c>
      <c r="V46" s="56" t="str">
        <f t="shared" si="56"/>
        <v/>
      </c>
      <c r="W46" s="56" t="str">
        <f t="shared" si="57"/>
        <v/>
      </c>
      <c r="X46" s="56" t="str">
        <f t="shared" si="58"/>
        <v/>
      </c>
      <c r="Y46" s="56" t="str">
        <f t="shared" si="59"/>
        <v/>
      </c>
      <c r="Z46" s="56" t="str">
        <f t="shared" si="60"/>
        <v/>
      </c>
      <c r="AA46" s="56" t="str">
        <f t="shared" si="61"/>
        <v/>
      </c>
      <c r="AB46" s="56" t="str">
        <f t="shared" si="62"/>
        <v/>
      </c>
      <c r="AC46" s="56" t="str">
        <f t="shared" si="63"/>
        <v/>
      </c>
      <c r="AD46" s="56" t="str">
        <f t="shared" si="64"/>
        <v/>
      </c>
      <c r="AE46" s="56" t="str">
        <f t="shared" si="65"/>
        <v/>
      </c>
      <c r="AF46" s="56" t="str">
        <f t="shared" si="66"/>
        <v/>
      </c>
      <c r="AG46" s="56" t="str">
        <f t="shared" si="67"/>
        <v/>
      </c>
      <c r="AH46" s="56" t="str">
        <f t="shared" si="68"/>
        <v/>
      </c>
      <c r="AI46" s="56" t="str">
        <f t="shared" si="69"/>
        <v/>
      </c>
      <c r="AJ46" s="74">
        <f t="shared" si="35"/>
        <v>0</v>
      </c>
      <c r="AK46" s="30"/>
    </row>
    <row r="47" spans="1:37" s="16" customFormat="1" ht="16.5" hidden="1">
      <c r="A47" s="15" t="str">
        <f>IF($A$1="","",IF(MAX($A$9:A46)+1&gt;$A$1,"",MAX($A$9:A46)+1))</f>
        <v/>
      </c>
      <c r="B47" s="12" t="str">
        <f t="shared" si="36"/>
        <v/>
      </c>
      <c r="C47" s="13" t="str">
        <f t="shared" si="37"/>
        <v/>
      </c>
      <c r="D47" s="14" t="str">
        <f t="shared" si="38"/>
        <v/>
      </c>
      <c r="E47" s="23" t="str">
        <f t="shared" si="39"/>
        <v/>
      </c>
      <c r="F47" s="56" t="str">
        <f t="shared" si="40"/>
        <v/>
      </c>
      <c r="G47" s="56" t="str">
        <f t="shared" si="41"/>
        <v/>
      </c>
      <c r="H47" s="56" t="str">
        <f t="shared" si="42"/>
        <v/>
      </c>
      <c r="I47" s="56" t="str">
        <f t="shared" si="43"/>
        <v/>
      </c>
      <c r="J47" s="56" t="str">
        <f t="shared" si="44"/>
        <v/>
      </c>
      <c r="K47" s="56" t="str">
        <f t="shared" si="45"/>
        <v/>
      </c>
      <c r="L47" s="56" t="str">
        <f t="shared" si="46"/>
        <v/>
      </c>
      <c r="M47" s="56" t="str">
        <f t="shared" si="47"/>
        <v/>
      </c>
      <c r="N47" s="56" t="str">
        <f t="shared" si="48"/>
        <v/>
      </c>
      <c r="O47" s="56" t="str">
        <f t="shared" si="49"/>
        <v/>
      </c>
      <c r="P47" s="56" t="str">
        <f t="shared" si="50"/>
        <v/>
      </c>
      <c r="Q47" s="56" t="str">
        <f t="shared" si="51"/>
        <v/>
      </c>
      <c r="R47" s="56" t="str">
        <f t="shared" si="52"/>
        <v/>
      </c>
      <c r="S47" s="56" t="str">
        <f t="shared" si="53"/>
        <v/>
      </c>
      <c r="T47" s="56" t="str">
        <f t="shared" si="54"/>
        <v/>
      </c>
      <c r="U47" s="56" t="str">
        <f t="shared" si="55"/>
        <v/>
      </c>
      <c r="V47" s="56" t="str">
        <f t="shared" si="56"/>
        <v/>
      </c>
      <c r="W47" s="56" t="str">
        <f t="shared" si="57"/>
        <v/>
      </c>
      <c r="X47" s="56" t="str">
        <f t="shared" si="58"/>
        <v/>
      </c>
      <c r="Y47" s="56" t="str">
        <f t="shared" si="59"/>
        <v/>
      </c>
      <c r="Z47" s="56" t="str">
        <f t="shared" si="60"/>
        <v/>
      </c>
      <c r="AA47" s="56" t="str">
        <f t="shared" si="61"/>
        <v/>
      </c>
      <c r="AB47" s="56" t="str">
        <f t="shared" si="62"/>
        <v/>
      </c>
      <c r="AC47" s="56" t="str">
        <f t="shared" si="63"/>
        <v/>
      </c>
      <c r="AD47" s="56" t="str">
        <f t="shared" si="64"/>
        <v/>
      </c>
      <c r="AE47" s="56" t="str">
        <f t="shared" si="65"/>
        <v/>
      </c>
      <c r="AF47" s="56" t="str">
        <f t="shared" si="66"/>
        <v/>
      </c>
      <c r="AG47" s="56" t="str">
        <f t="shared" si="67"/>
        <v/>
      </c>
      <c r="AH47" s="56" t="str">
        <f t="shared" si="68"/>
        <v/>
      </c>
      <c r="AI47" s="56" t="str">
        <f t="shared" si="69"/>
        <v/>
      </c>
      <c r="AJ47" s="74">
        <f t="shared" si="35"/>
        <v>0</v>
      </c>
      <c r="AK47" s="30"/>
    </row>
    <row r="48" spans="1:37" s="16" customFormat="1" ht="16.5" hidden="1">
      <c r="A48" s="15" t="str">
        <f>IF($A$1="","",IF(MAX($A$9:A47)+1&gt;$A$1,"",MAX($A$9:A47)+1))</f>
        <v/>
      </c>
      <c r="B48" s="12" t="str">
        <f t="shared" si="36"/>
        <v/>
      </c>
      <c r="C48" s="13" t="str">
        <f t="shared" si="37"/>
        <v/>
      </c>
      <c r="D48" s="14" t="str">
        <f t="shared" si="38"/>
        <v/>
      </c>
      <c r="E48" s="23" t="str">
        <f t="shared" si="39"/>
        <v/>
      </c>
      <c r="F48" s="56" t="str">
        <f t="shared" si="40"/>
        <v/>
      </c>
      <c r="G48" s="56" t="str">
        <f t="shared" si="41"/>
        <v/>
      </c>
      <c r="H48" s="56" t="str">
        <f t="shared" si="42"/>
        <v/>
      </c>
      <c r="I48" s="56" t="str">
        <f t="shared" si="43"/>
        <v/>
      </c>
      <c r="J48" s="56" t="str">
        <f t="shared" si="44"/>
        <v/>
      </c>
      <c r="K48" s="56" t="str">
        <f t="shared" si="45"/>
        <v/>
      </c>
      <c r="L48" s="56" t="str">
        <f t="shared" si="46"/>
        <v/>
      </c>
      <c r="M48" s="56" t="str">
        <f t="shared" si="47"/>
        <v/>
      </c>
      <c r="N48" s="56" t="str">
        <f t="shared" si="48"/>
        <v/>
      </c>
      <c r="O48" s="56" t="str">
        <f t="shared" si="49"/>
        <v/>
      </c>
      <c r="P48" s="56" t="str">
        <f t="shared" si="50"/>
        <v/>
      </c>
      <c r="Q48" s="56" t="str">
        <f t="shared" si="51"/>
        <v/>
      </c>
      <c r="R48" s="56" t="str">
        <f t="shared" si="52"/>
        <v/>
      </c>
      <c r="S48" s="56" t="str">
        <f t="shared" si="53"/>
        <v/>
      </c>
      <c r="T48" s="56" t="str">
        <f t="shared" si="54"/>
        <v/>
      </c>
      <c r="U48" s="56" t="str">
        <f t="shared" si="55"/>
        <v/>
      </c>
      <c r="V48" s="56" t="str">
        <f t="shared" si="56"/>
        <v/>
      </c>
      <c r="W48" s="56" t="str">
        <f t="shared" si="57"/>
        <v/>
      </c>
      <c r="X48" s="56" t="str">
        <f t="shared" si="58"/>
        <v/>
      </c>
      <c r="Y48" s="56" t="str">
        <f t="shared" si="59"/>
        <v/>
      </c>
      <c r="Z48" s="56" t="str">
        <f t="shared" si="60"/>
        <v/>
      </c>
      <c r="AA48" s="56" t="str">
        <f t="shared" si="61"/>
        <v/>
      </c>
      <c r="AB48" s="56" t="str">
        <f t="shared" si="62"/>
        <v/>
      </c>
      <c r="AC48" s="56" t="str">
        <f t="shared" si="63"/>
        <v/>
      </c>
      <c r="AD48" s="56" t="str">
        <f t="shared" si="64"/>
        <v/>
      </c>
      <c r="AE48" s="56" t="str">
        <f t="shared" si="65"/>
        <v/>
      </c>
      <c r="AF48" s="56" t="str">
        <f t="shared" si="66"/>
        <v/>
      </c>
      <c r="AG48" s="56" t="str">
        <f t="shared" si="67"/>
        <v/>
      </c>
      <c r="AH48" s="56" t="str">
        <f t="shared" si="68"/>
        <v/>
      </c>
      <c r="AI48" s="56" t="str">
        <f t="shared" si="69"/>
        <v/>
      </c>
      <c r="AJ48" s="74">
        <f t="shared" si="35"/>
        <v>0</v>
      </c>
      <c r="AK48" s="30"/>
    </row>
    <row r="49" spans="1:37" s="16" customFormat="1" ht="16.5" hidden="1">
      <c r="A49" s="15" t="str">
        <f>IF($A$1="","",IF(MAX($A$9:A48)+1&gt;$A$1,"",MAX($A$9:A48)+1))</f>
        <v/>
      </c>
      <c r="B49" s="12" t="str">
        <f t="shared" si="36"/>
        <v/>
      </c>
      <c r="C49" s="13" t="str">
        <f t="shared" si="37"/>
        <v/>
      </c>
      <c r="D49" s="14" t="str">
        <f t="shared" si="38"/>
        <v/>
      </c>
      <c r="E49" s="23" t="str">
        <f t="shared" si="39"/>
        <v/>
      </c>
      <c r="F49" s="56" t="str">
        <f t="shared" si="40"/>
        <v/>
      </c>
      <c r="G49" s="56" t="str">
        <f t="shared" si="41"/>
        <v/>
      </c>
      <c r="H49" s="56" t="str">
        <f t="shared" si="42"/>
        <v/>
      </c>
      <c r="I49" s="56" t="str">
        <f t="shared" si="43"/>
        <v/>
      </c>
      <c r="J49" s="56" t="str">
        <f t="shared" si="44"/>
        <v/>
      </c>
      <c r="K49" s="56" t="str">
        <f t="shared" si="45"/>
        <v/>
      </c>
      <c r="L49" s="56" t="str">
        <f t="shared" si="46"/>
        <v/>
      </c>
      <c r="M49" s="56" t="str">
        <f t="shared" si="47"/>
        <v/>
      </c>
      <c r="N49" s="56" t="str">
        <f t="shared" si="48"/>
        <v/>
      </c>
      <c r="O49" s="56" t="str">
        <f t="shared" si="49"/>
        <v/>
      </c>
      <c r="P49" s="56" t="str">
        <f t="shared" si="50"/>
        <v/>
      </c>
      <c r="Q49" s="56" t="str">
        <f t="shared" si="51"/>
        <v/>
      </c>
      <c r="R49" s="56" t="str">
        <f t="shared" si="52"/>
        <v/>
      </c>
      <c r="S49" s="56" t="str">
        <f t="shared" si="53"/>
        <v/>
      </c>
      <c r="T49" s="56" t="str">
        <f t="shared" si="54"/>
        <v/>
      </c>
      <c r="U49" s="56" t="str">
        <f t="shared" si="55"/>
        <v/>
      </c>
      <c r="V49" s="56" t="str">
        <f t="shared" si="56"/>
        <v/>
      </c>
      <c r="W49" s="56" t="str">
        <f t="shared" si="57"/>
        <v/>
      </c>
      <c r="X49" s="56" t="str">
        <f t="shared" si="58"/>
        <v/>
      </c>
      <c r="Y49" s="56" t="str">
        <f t="shared" si="59"/>
        <v/>
      </c>
      <c r="Z49" s="56" t="str">
        <f t="shared" si="60"/>
        <v/>
      </c>
      <c r="AA49" s="56" t="str">
        <f t="shared" si="61"/>
        <v/>
      </c>
      <c r="AB49" s="56" t="str">
        <f t="shared" si="62"/>
        <v/>
      </c>
      <c r="AC49" s="56" t="str">
        <f t="shared" si="63"/>
        <v/>
      </c>
      <c r="AD49" s="56" t="str">
        <f t="shared" si="64"/>
        <v/>
      </c>
      <c r="AE49" s="56" t="str">
        <f t="shared" si="65"/>
        <v/>
      </c>
      <c r="AF49" s="56" t="str">
        <f t="shared" si="66"/>
        <v/>
      </c>
      <c r="AG49" s="56" t="str">
        <f t="shared" si="67"/>
        <v/>
      </c>
      <c r="AH49" s="56" t="str">
        <f t="shared" si="68"/>
        <v/>
      </c>
      <c r="AI49" s="56" t="str">
        <f t="shared" si="69"/>
        <v/>
      </c>
      <c r="AJ49" s="74">
        <f t="shared" si="35"/>
        <v>0</v>
      </c>
      <c r="AK49" s="30"/>
    </row>
    <row r="50" spans="1:37" s="16" customFormat="1" ht="16.5" hidden="1">
      <c r="A50" s="15" t="str">
        <f>IF($A$1="","",IF(MAX($A$9:A49)+1&gt;$A$1,"",MAX($A$9:A49)+1))</f>
        <v/>
      </c>
      <c r="B50" s="12" t="str">
        <f t="shared" si="36"/>
        <v/>
      </c>
      <c r="C50" s="13" t="str">
        <f t="shared" si="37"/>
        <v/>
      </c>
      <c r="D50" s="14" t="str">
        <f t="shared" si="38"/>
        <v/>
      </c>
      <c r="E50" s="23" t="str">
        <f t="shared" si="39"/>
        <v/>
      </c>
      <c r="F50" s="56" t="str">
        <f t="shared" si="40"/>
        <v/>
      </c>
      <c r="G50" s="56" t="str">
        <f t="shared" si="41"/>
        <v/>
      </c>
      <c r="H50" s="56" t="str">
        <f t="shared" si="42"/>
        <v/>
      </c>
      <c r="I50" s="56" t="str">
        <f t="shared" si="43"/>
        <v/>
      </c>
      <c r="J50" s="56" t="str">
        <f t="shared" si="44"/>
        <v/>
      </c>
      <c r="K50" s="56" t="str">
        <f t="shared" si="45"/>
        <v/>
      </c>
      <c r="L50" s="56" t="str">
        <f t="shared" si="46"/>
        <v/>
      </c>
      <c r="M50" s="56" t="str">
        <f t="shared" si="47"/>
        <v/>
      </c>
      <c r="N50" s="56" t="str">
        <f t="shared" si="48"/>
        <v/>
      </c>
      <c r="O50" s="56" t="str">
        <f t="shared" si="49"/>
        <v/>
      </c>
      <c r="P50" s="56" t="str">
        <f t="shared" si="50"/>
        <v/>
      </c>
      <c r="Q50" s="56" t="str">
        <f t="shared" si="51"/>
        <v/>
      </c>
      <c r="R50" s="56" t="str">
        <f t="shared" si="52"/>
        <v/>
      </c>
      <c r="S50" s="56" t="str">
        <f t="shared" si="53"/>
        <v/>
      </c>
      <c r="T50" s="56" t="str">
        <f t="shared" si="54"/>
        <v/>
      </c>
      <c r="U50" s="56" t="str">
        <f t="shared" si="55"/>
        <v/>
      </c>
      <c r="V50" s="56" t="str">
        <f t="shared" si="56"/>
        <v/>
      </c>
      <c r="W50" s="56" t="str">
        <f t="shared" si="57"/>
        <v/>
      </c>
      <c r="X50" s="56" t="str">
        <f t="shared" si="58"/>
        <v/>
      </c>
      <c r="Y50" s="56" t="str">
        <f t="shared" si="59"/>
        <v/>
      </c>
      <c r="Z50" s="56" t="str">
        <f t="shared" si="60"/>
        <v/>
      </c>
      <c r="AA50" s="56" t="str">
        <f t="shared" si="61"/>
        <v/>
      </c>
      <c r="AB50" s="56" t="str">
        <f t="shared" si="62"/>
        <v/>
      </c>
      <c r="AC50" s="56" t="str">
        <f t="shared" si="63"/>
        <v/>
      </c>
      <c r="AD50" s="56" t="str">
        <f t="shared" si="64"/>
        <v/>
      </c>
      <c r="AE50" s="56" t="str">
        <f t="shared" si="65"/>
        <v/>
      </c>
      <c r="AF50" s="56" t="str">
        <f t="shared" si="66"/>
        <v/>
      </c>
      <c r="AG50" s="56" t="str">
        <f t="shared" si="67"/>
        <v/>
      </c>
      <c r="AH50" s="56" t="str">
        <f t="shared" si="68"/>
        <v/>
      </c>
      <c r="AI50" s="56" t="str">
        <f t="shared" si="69"/>
        <v/>
      </c>
      <c r="AJ50" s="74">
        <f t="shared" si="35"/>
        <v>0</v>
      </c>
      <c r="AK50" s="30"/>
    </row>
    <row r="51" spans="1:37" s="16" customFormat="1" ht="16.5" hidden="1">
      <c r="A51" s="15" t="str">
        <f>IF($A$1="","",IF(MAX($A$9:A50)+1&gt;$A$1,"",MAX($A$9:A50)+1))</f>
        <v/>
      </c>
      <c r="B51" s="12" t="str">
        <f t="shared" si="36"/>
        <v/>
      </c>
      <c r="C51" s="13" t="str">
        <f t="shared" si="37"/>
        <v/>
      </c>
      <c r="D51" s="14" t="str">
        <f t="shared" si="38"/>
        <v/>
      </c>
      <c r="E51" s="23" t="str">
        <f t="shared" si="39"/>
        <v/>
      </c>
      <c r="F51" s="56" t="str">
        <f t="shared" si="40"/>
        <v/>
      </c>
      <c r="G51" s="56" t="str">
        <f t="shared" si="41"/>
        <v/>
      </c>
      <c r="H51" s="56" t="str">
        <f t="shared" si="42"/>
        <v/>
      </c>
      <c r="I51" s="56" t="str">
        <f t="shared" si="43"/>
        <v/>
      </c>
      <c r="J51" s="56" t="str">
        <f t="shared" si="44"/>
        <v/>
      </c>
      <c r="K51" s="56" t="str">
        <f t="shared" si="45"/>
        <v/>
      </c>
      <c r="L51" s="56" t="str">
        <f t="shared" si="46"/>
        <v/>
      </c>
      <c r="M51" s="56" t="str">
        <f t="shared" si="47"/>
        <v/>
      </c>
      <c r="N51" s="56" t="str">
        <f t="shared" si="48"/>
        <v/>
      </c>
      <c r="O51" s="56" t="str">
        <f t="shared" si="49"/>
        <v/>
      </c>
      <c r="P51" s="56" t="str">
        <f t="shared" si="50"/>
        <v/>
      </c>
      <c r="Q51" s="56" t="str">
        <f t="shared" si="51"/>
        <v/>
      </c>
      <c r="R51" s="56" t="str">
        <f t="shared" si="52"/>
        <v/>
      </c>
      <c r="S51" s="56" t="str">
        <f t="shared" si="53"/>
        <v/>
      </c>
      <c r="T51" s="56" t="str">
        <f t="shared" si="54"/>
        <v/>
      </c>
      <c r="U51" s="56" t="str">
        <f t="shared" si="55"/>
        <v/>
      </c>
      <c r="V51" s="56" t="str">
        <f t="shared" si="56"/>
        <v/>
      </c>
      <c r="W51" s="56" t="str">
        <f t="shared" si="57"/>
        <v/>
      </c>
      <c r="X51" s="56" t="str">
        <f t="shared" si="58"/>
        <v/>
      </c>
      <c r="Y51" s="56" t="str">
        <f t="shared" si="59"/>
        <v/>
      </c>
      <c r="Z51" s="56" t="str">
        <f t="shared" si="60"/>
        <v/>
      </c>
      <c r="AA51" s="56" t="str">
        <f t="shared" si="61"/>
        <v/>
      </c>
      <c r="AB51" s="56" t="str">
        <f t="shared" si="62"/>
        <v/>
      </c>
      <c r="AC51" s="56" t="str">
        <f t="shared" si="63"/>
        <v/>
      </c>
      <c r="AD51" s="56" t="str">
        <f t="shared" si="64"/>
        <v/>
      </c>
      <c r="AE51" s="56" t="str">
        <f t="shared" si="65"/>
        <v/>
      </c>
      <c r="AF51" s="56" t="str">
        <f t="shared" si="66"/>
        <v/>
      </c>
      <c r="AG51" s="56" t="str">
        <f t="shared" si="67"/>
        <v/>
      </c>
      <c r="AH51" s="56" t="str">
        <f t="shared" si="68"/>
        <v/>
      </c>
      <c r="AI51" s="56" t="str">
        <f t="shared" si="69"/>
        <v/>
      </c>
      <c r="AJ51" s="74">
        <f t="shared" si="35"/>
        <v>0</v>
      </c>
      <c r="AK51" s="30"/>
    </row>
    <row r="52" spans="1:37" s="17" customFormat="1" ht="15.75" hidden="1">
      <c r="A52" s="15" t="str">
        <f>IF($A$1="","",IF(MAX($A$9:A51)+1&gt;$A$1,"",MAX($A$9:A51)+1))</f>
        <v/>
      </c>
      <c r="B52" s="12" t="str">
        <f t="shared" si="36"/>
        <v/>
      </c>
      <c r="C52" s="13" t="str">
        <f t="shared" si="37"/>
        <v/>
      </c>
      <c r="D52" s="14" t="str">
        <f t="shared" si="38"/>
        <v/>
      </c>
      <c r="E52" s="23" t="str">
        <f t="shared" si="39"/>
        <v/>
      </c>
      <c r="F52" s="56" t="str">
        <f t="shared" si="40"/>
        <v/>
      </c>
      <c r="G52" s="56" t="str">
        <f t="shared" si="41"/>
        <v/>
      </c>
      <c r="H52" s="56" t="str">
        <f t="shared" si="42"/>
        <v/>
      </c>
      <c r="I52" s="56" t="str">
        <f t="shared" si="43"/>
        <v/>
      </c>
      <c r="J52" s="56" t="str">
        <f t="shared" si="44"/>
        <v/>
      </c>
      <c r="K52" s="56" t="str">
        <f t="shared" si="45"/>
        <v/>
      </c>
      <c r="L52" s="56" t="str">
        <f t="shared" si="46"/>
        <v/>
      </c>
      <c r="M52" s="56" t="str">
        <f t="shared" si="47"/>
        <v/>
      </c>
      <c r="N52" s="56" t="str">
        <f t="shared" si="48"/>
        <v/>
      </c>
      <c r="O52" s="56" t="str">
        <f t="shared" si="49"/>
        <v/>
      </c>
      <c r="P52" s="56" t="str">
        <f t="shared" si="50"/>
        <v/>
      </c>
      <c r="Q52" s="56" t="str">
        <f t="shared" si="51"/>
        <v/>
      </c>
      <c r="R52" s="56" t="str">
        <f t="shared" si="52"/>
        <v/>
      </c>
      <c r="S52" s="56" t="str">
        <f t="shared" si="53"/>
        <v/>
      </c>
      <c r="T52" s="56" t="str">
        <f t="shared" si="54"/>
        <v/>
      </c>
      <c r="U52" s="56" t="str">
        <f t="shared" si="55"/>
        <v/>
      </c>
      <c r="V52" s="56" t="str">
        <f t="shared" si="56"/>
        <v/>
      </c>
      <c r="W52" s="56" t="str">
        <f t="shared" si="57"/>
        <v/>
      </c>
      <c r="X52" s="56" t="str">
        <f t="shared" si="58"/>
        <v/>
      </c>
      <c r="Y52" s="56" t="str">
        <f t="shared" si="59"/>
        <v/>
      </c>
      <c r="Z52" s="56" t="str">
        <f t="shared" si="60"/>
        <v/>
      </c>
      <c r="AA52" s="56" t="str">
        <f t="shared" si="61"/>
        <v/>
      </c>
      <c r="AB52" s="56" t="str">
        <f t="shared" si="62"/>
        <v/>
      </c>
      <c r="AC52" s="56" t="str">
        <f t="shared" si="63"/>
        <v/>
      </c>
      <c r="AD52" s="56" t="str">
        <f t="shared" si="64"/>
        <v/>
      </c>
      <c r="AE52" s="56" t="str">
        <f t="shared" si="65"/>
        <v/>
      </c>
      <c r="AF52" s="56" t="str">
        <f t="shared" si="66"/>
        <v/>
      </c>
      <c r="AG52" s="56" t="str">
        <f t="shared" si="67"/>
        <v/>
      </c>
      <c r="AH52" s="56" t="str">
        <f t="shared" si="68"/>
        <v/>
      </c>
      <c r="AI52" s="56" t="str">
        <f t="shared" si="69"/>
        <v/>
      </c>
      <c r="AJ52" s="74">
        <f t="shared" si="35"/>
        <v>0</v>
      </c>
      <c r="AK52" s="30"/>
    </row>
    <row r="53" spans="1:37" s="17" customFormat="1" ht="15.75" hidden="1">
      <c r="A53" s="15" t="str">
        <f>IF($A$1="","",IF(MAX($A$9:A52)+1&gt;$A$1,"",MAX($A$9:A52)+1))</f>
        <v/>
      </c>
      <c r="B53" s="12" t="str">
        <f t="shared" si="36"/>
        <v/>
      </c>
      <c r="C53" s="13" t="str">
        <f t="shared" si="37"/>
        <v/>
      </c>
      <c r="D53" s="14" t="str">
        <f t="shared" si="38"/>
        <v/>
      </c>
      <c r="E53" s="23" t="str">
        <f t="shared" si="39"/>
        <v/>
      </c>
      <c r="F53" s="56" t="str">
        <f t="shared" si="40"/>
        <v/>
      </c>
      <c r="G53" s="56" t="str">
        <f t="shared" si="41"/>
        <v/>
      </c>
      <c r="H53" s="56" t="str">
        <f t="shared" si="42"/>
        <v/>
      </c>
      <c r="I53" s="56" t="str">
        <f t="shared" si="43"/>
        <v/>
      </c>
      <c r="J53" s="56" t="str">
        <f t="shared" si="44"/>
        <v/>
      </c>
      <c r="K53" s="56" t="str">
        <f t="shared" si="45"/>
        <v/>
      </c>
      <c r="L53" s="56" t="str">
        <f t="shared" si="46"/>
        <v/>
      </c>
      <c r="M53" s="56" t="str">
        <f t="shared" si="47"/>
        <v/>
      </c>
      <c r="N53" s="56" t="str">
        <f t="shared" si="48"/>
        <v/>
      </c>
      <c r="O53" s="56" t="str">
        <f t="shared" si="49"/>
        <v/>
      </c>
      <c r="P53" s="56" t="str">
        <f t="shared" si="50"/>
        <v/>
      </c>
      <c r="Q53" s="56" t="str">
        <f t="shared" si="51"/>
        <v/>
      </c>
      <c r="R53" s="56" t="str">
        <f t="shared" si="52"/>
        <v/>
      </c>
      <c r="S53" s="56" t="str">
        <f t="shared" si="53"/>
        <v/>
      </c>
      <c r="T53" s="56" t="str">
        <f t="shared" si="54"/>
        <v/>
      </c>
      <c r="U53" s="56" t="str">
        <f t="shared" si="55"/>
        <v/>
      </c>
      <c r="V53" s="56" t="str">
        <f t="shared" si="56"/>
        <v/>
      </c>
      <c r="W53" s="56" t="str">
        <f t="shared" si="57"/>
        <v/>
      </c>
      <c r="X53" s="56" t="str">
        <f t="shared" si="58"/>
        <v/>
      </c>
      <c r="Y53" s="56" t="str">
        <f t="shared" si="59"/>
        <v/>
      </c>
      <c r="Z53" s="56" t="str">
        <f t="shared" si="60"/>
        <v/>
      </c>
      <c r="AA53" s="56" t="str">
        <f t="shared" si="61"/>
        <v/>
      </c>
      <c r="AB53" s="56" t="str">
        <f t="shared" si="62"/>
        <v/>
      </c>
      <c r="AC53" s="56" t="str">
        <f t="shared" si="63"/>
        <v/>
      </c>
      <c r="AD53" s="56" t="str">
        <f t="shared" si="64"/>
        <v/>
      </c>
      <c r="AE53" s="56" t="str">
        <f t="shared" si="65"/>
        <v/>
      </c>
      <c r="AF53" s="56" t="str">
        <f t="shared" si="66"/>
        <v/>
      </c>
      <c r="AG53" s="56" t="str">
        <f t="shared" si="67"/>
        <v/>
      </c>
      <c r="AH53" s="56" t="str">
        <f t="shared" si="68"/>
        <v/>
      </c>
      <c r="AI53" s="56" t="str">
        <f t="shared" si="69"/>
        <v/>
      </c>
      <c r="AJ53" s="74">
        <f t="shared" si="35"/>
        <v>0</v>
      </c>
      <c r="AK53" s="30"/>
    </row>
    <row r="54" spans="1:37" s="17" customFormat="1" ht="15.75" hidden="1">
      <c r="A54" s="15" t="str">
        <f>IF($A$1="","",IF(MAX($A$9:A53)+1&gt;$A$1,"",MAX($A$9:A53)+1))</f>
        <v/>
      </c>
      <c r="B54" s="12" t="str">
        <f t="shared" si="36"/>
        <v/>
      </c>
      <c r="C54" s="13" t="str">
        <f t="shared" si="37"/>
        <v/>
      </c>
      <c r="D54" s="14" t="str">
        <f t="shared" si="38"/>
        <v/>
      </c>
      <c r="E54" s="23" t="str">
        <f t="shared" si="39"/>
        <v/>
      </c>
      <c r="F54" s="56" t="str">
        <f t="shared" si="40"/>
        <v/>
      </c>
      <c r="G54" s="56" t="str">
        <f t="shared" si="41"/>
        <v/>
      </c>
      <c r="H54" s="56" t="str">
        <f t="shared" si="42"/>
        <v/>
      </c>
      <c r="I54" s="56" t="str">
        <f t="shared" si="43"/>
        <v/>
      </c>
      <c r="J54" s="56" t="str">
        <f t="shared" si="44"/>
        <v/>
      </c>
      <c r="K54" s="56" t="str">
        <f t="shared" si="45"/>
        <v/>
      </c>
      <c r="L54" s="56" t="str">
        <f t="shared" si="46"/>
        <v/>
      </c>
      <c r="M54" s="56" t="str">
        <f t="shared" si="47"/>
        <v/>
      </c>
      <c r="N54" s="56" t="str">
        <f t="shared" si="48"/>
        <v/>
      </c>
      <c r="O54" s="56" t="str">
        <f t="shared" si="49"/>
        <v/>
      </c>
      <c r="P54" s="56" t="str">
        <f t="shared" si="50"/>
        <v/>
      </c>
      <c r="Q54" s="56" t="str">
        <f t="shared" si="51"/>
        <v/>
      </c>
      <c r="R54" s="56" t="str">
        <f t="shared" si="52"/>
        <v/>
      </c>
      <c r="S54" s="56" t="str">
        <f t="shared" si="53"/>
        <v/>
      </c>
      <c r="T54" s="56" t="str">
        <f t="shared" si="54"/>
        <v/>
      </c>
      <c r="U54" s="56" t="str">
        <f t="shared" si="55"/>
        <v/>
      </c>
      <c r="V54" s="56" t="str">
        <f t="shared" si="56"/>
        <v/>
      </c>
      <c r="W54" s="56" t="str">
        <f t="shared" si="57"/>
        <v/>
      </c>
      <c r="X54" s="56" t="str">
        <f t="shared" si="58"/>
        <v/>
      </c>
      <c r="Y54" s="56" t="str">
        <f t="shared" si="59"/>
        <v/>
      </c>
      <c r="Z54" s="56" t="str">
        <f t="shared" si="60"/>
        <v/>
      </c>
      <c r="AA54" s="56" t="str">
        <f t="shared" si="61"/>
        <v/>
      </c>
      <c r="AB54" s="56" t="str">
        <f t="shared" si="62"/>
        <v/>
      </c>
      <c r="AC54" s="56" t="str">
        <f t="shared" si="63"/>
        <v/>
      </c>
      <c r="AD54" s="56" t="str">
        <f t="shared" si="64"/>
        <v/>
      </c>
      <c r="AE54" s="56" t="str">
        <f t="shared" si="65"/>
        <v/>
      </c>
      <c r="AF54" s="56" t="str">
        <f t="shared" si="66"/>
        <v/>
      </c>
      <c r="AG54" s="56" t="str">
        <f t="shared" si="67"/>
        <v/>
      </c>
      <c r="AH54" s="56" t="str">
        <f t="shared" si="68"/>
        <v/>
      </c>
      <c r="AI54" s="56" t="str">
        <f t="shared" si="69"/>
        <v/>
      </c>
      <c r="AJ54" s="74">
        <f t="shared" si="35"/>
        <v>0</v>
      </c>
      <c r="AK54" s="30"/>
    </row>
    <row r="55" spans="1:37" s="17" customFormat="1" ht="15.75" hidden="1">
      <c r="A55" s="15" t="str">
        <f>IF($A$1="","",IF(MAX($A$9:A54)+1&gt;$A$1,"",MAX($A$9:A54)+1))</f>
        <v/>
      </c>
      <c r="B55" s="12" t="str">
        <f t="shared" si="36"/>
        <v/>
      </c>
      <c r="C55" s="13" t="str">
        <f t="shared" si="37"/>
        <v/>
      </c>
      <c r="D55" s="14" t="str">
        <f t="shared" si="38"/>
        <v/>
      </c>
      <c r="E55" s="23" t="str">
        <f t="shared" si="39"/>
        <v/>
      </c>
      <c r="F55" s="56" t="str">
        <f t="shared" si="40"/>
        <v/>
      </c>
      <c r="G55" s="56" t="str">
        <f t="shared" si="41"/>
        <v/>
      </c>
      <c r="H55" s="56" t="str">
        <f t="shared" si="42"/>
        <v/>
      </c>
      <c r="I55" s="56" t="str">
        <f t="shared" si="43"/>
        <v/>
      </c>
      <c r="J55" s="56" t="str">
        <f t="shared" si="44"/>
        <v/>
      </c>
      <c r="K55" s="56" t="str">
        <f t="shared" si="45"/>
        <v/>
      </c>
      <c r="L55" s="56" t="str">
        <f t="shared" si="46"/>
        <v/>
      </c>
      <c r="M55" s="56" t="str">
        <f t="shared" si="47"/>
        <v/>
      </c>
      <c r="N55" s="56" t="str">
        <f t="shared" si="48"/>
        <v/>
      </c>
      <c r="O55" s="56" t="str">
        <f t="shared" si="49"/>
        <v/>
      </c>
      <c r="P55" s="56" t="str">
        <f t="shared" si="50"/>
        <v/>
      </c>
      <c r="Q55" s="56" t="str">
        <f t="shared" si="51"/>
        <v/>
      </c>
      <c r="R55" s="56" t="str">
        <f t="shared" si="52"/>
        <v/>
      </c>
      <c r="S55" s="56" t="str">
        <f t="shared" si="53"/>
        <v/>
      </c>
      <c r="T55" s="56" t="str">
        <f t="shared" si="54"/>
        <v/>
      </c>
      <c r="U55" s="56" t="str">
        <f t="shared" si="55"/>
        <v/>
      </c>
      <c r="V55" s="56" t="str">
        <f t="shared" si="56"/>
        <v/>
      </c>
      <c r="W55" s="56" t="str">
        <f t="shared" si="57"/>
        <v/>
      </c>
      <c r="X55" s="56" t="str">
        <f t="shared" si="58"/>
        <v/>
      </c>
      <c r="Y55" s="56" t="str">
        <f t="shared" si="59"/>
        <v/>
      </c>
      <c r="Z55" s="56" t="str">
        <f t="shared" si="60"/>
        <v/>
      </c>
      <c r="AA55" s="56" t="str">
        <f t="shared" si="61"/>
        <v/>
      </c>
      <c r="AB55" s="56" t="str">
        <f t="shared" si="62"/>
        <v/>
      </c>
      <c r="AC55" s="56" t="str">
        <f t="shared" si="63"/>
        <v/>
      </c>
      <c r="AD55" s="56" t="str">
        <f t="shared" si="64"/>
        <v/>
      </c>
      <c r="AE55" s="56" t="str">
        <f t="shared" si="65"/>
        <v/>
      </c>
      <c r="AF55" s="56" t="str">
        <f t="shared" si="66"/>
        <v/>
      </c>
      <c r="AG55" s="56" t="str">
        <f t="shared" si="67"/>
        <v/>
      </c>
      <c r="AH55" s="56" t="str">
        <f t="shared" si="68"/>
        <v/>
      </c>
      <c r="AI55" s="56" t="str">
        <f t="shared" si="69"/>
        <v/>
      </c>
      <c r="AJ55" s="74">
        <f t="shared" si="35"/>
        <v>0</v>
      </c>
      <c r="AK55" s="30"/>
    </row>
    <row r="56" spans="1:37" s="17" customFormat="1" ht="15.75" hidden="1">
      <c r="A56" s="15" t="str">
        <f>IF($A$1="","",IF(MAX($A$9:A55)+1&gt;$A$1,"",MAX($A$9:A55)+1))</f>
        <v/>
      </c>
      <c r="B56" s="12" t="str">
        <f t="shared" si="36"/>
        <v/>
      </c>
      <c r="C56" s="13" t="str">
        <f t="shared" si="37"/>
        <v/>
      </c>
      <c r="D56" s="14" t="str">
        <f t="shared" si="38"/>
        <v/>
      </c>
      <c r="E56" s="23" t="str">
        <f t="shared" si="39"/>
        <v/>
      </c>
      <c r="F56" s="56" t="str">
        <f t="shared" si="40"/>
        <v/>
      </c>
      <c r="G56" s="56" t="str">
        <f t="shared" si="41"/>
        <v/>
      </c>
      <c r="H56" s="56" t="str">
        <f t="shared" si="42"/>
        <v/>
      </c>
      <c r="I56" s="56" t="str">
        <f t="shared" si="43"/>
        <v/>
      </c>
      <c r="J56" s="56" t="str">
        <f t="shared" si="44"/>
        <v/>
      </c>
      <c r="K56" s="56" t="str">
        <f t="shared" si="45"/>
        <v/>
      </c>
      <c r="L56" s="56" t="str">
        <f t="shared" si="46"/>
        <v/>
      </c>
      <c r="M56" s="56" t="str">
        <f t="shared" si="47"/>
        <v/>
      </c>
      <c r="N56" s="56" t="str">
        <f t="shared" si="48"/>
        <v/>
      </c>
      <c r="O56" s="56" t="str">
        <f t="shared" si="49"/>
        <v/>
      </c>
      <c r="P56" s="56" t="str">
        <f t="shared" si="50"/>
        <v/>
      </c>
      <c r="Q56" s="56" t="str">
        <f t="shared" si="51"/>
        <v/>
      </c>
      <c r="R56" s="56" t="str">
        <f t="shared" si="52"/>
        <v/>
      </c>
      <c r="S56" s="56" t="str">
        <f t="shared" si="53"/>
        <v/>
      </c>
      <c r="T56" s="56" t="str">
        <f t="shared" si="54"/>
        <v/>
      </c>
      <c r="U56" s="56" t="str">
        <f t="shared" si="55"/>
        <v/>
      </c>
      <c r="V56" s="56" t="str">
        <f t="shared" si="56"/>
        <v/>
      </c>
      <c r="W56" s="56" t="str">
        <f t="shared" si="57"/>
        <v/>
      </c>
      <c r="X56" s="56" t="str">
        <f t="shared" si="58"/>
        <v/>
      </c>
      <c r="Y56" s="56" t="str">
        <f t="shared" si="59"/>
        <v/>
      </c>
      <c r="Z56" s="56" t="str">
        <f t="shared" si="60"/>
        <v/>
      </c>
      <c r="AA56" s="56" t="str">
        <f t="shared" si="61"/>
        <v/>
      </c>
      <c r="AB56" s="56" t="str">
        <f t="shared" si="62"/>
        <v/>
      </c>
      <c r="AC56" s="56" t="str">
        <f t="shared" si="63"/>
        <v/>
      </c>
      <c r="AD56" s="56" t="str">
        <f t="shared" si="64"/>
        <v/>
      </c>
      <c r="AE56" s="56" t="str">
        <f t="shared" si="65"/>
        <v/>
      </c>
      <c r="AF56" s="56" t="str">
        <f t="shared" si="66"/>
        <v/>
      </c>
      <c r="AG56" s="56" t="str">
        <f t="shared" si="67"/>
        <v/>
      </c>
      <c r="AH56" s="56" t="str">
        <f t="shared" si="68"/>
        <v/>
      </c>
      <c r="AI56" s="56" t="str">
        <f t="shared" si="69"/>
        <v/>
      </c>
      <c r="AJ56" s="74">
        <f t="shared" si="35"/>
        <v>0</v>
      </c>
      <c r="AK56" s="30"/>
    </row>
    <row r="57" spans="1:37" s="17" customFormat="1" ht="15.75" hidden="1">
      <c r="A57" s="15" t="str">
        <f>IF($A$1="","",IF(MAX($A$9:A56)+1&gt;$A$1,"",MAX($A$9:A56)+1))</f>
        <v/>
      </c>
      <c r="B57" s="12" t="str">
        <f t="shared" si="36"/>
        <v/>
      </c>
      <c r="C57" s="13" t="str">
        <f t="shared" si="37"/>
        <v/>
      </c>
      <c r="D57" s="14" t="str">
        <f t="shared" si="38"/>
        <v/>
      </c>
      <c r="E57" s="23" t="str">
        <f t="shared" si="39"/>
        <v/>
      </c>
      <c r="F57" s="56" t="str">
        <f t="shared" si="40"/>
        <v/>
      </c>
      <c r="G57" s="56" t="str">
        <f t="shared" si="41"/>
        <v/>
      </c>
      <c r="H57" s="56" t="str">
        <f t="shared" si="42"/>
        <v/>
      </c>
      <c r="I57" s="56" t="str">
        <f t="shared" si="43"/>
        <v/>
      </c>
      <c r="J57" s="56" t="str">
        <f t="shared" si="44"/>
        <v/>
      </c>
      <c r="K57" s="56" t="str">
        <f t="shared" si="45"/>
        <v/>
      </c>
      <c r="L57" s="56" t="str">
        <f t="shared" si="46"/>
        <v/>
      </c>
      <c r="M57" s="56" t="str">
        <f t="shared" si="47"/>
        <v/>
      </c>
      <c r="N57" s="56" t="str">
        <f t="shared" si="48"/>
        <v/>
      </c>
      <c r="O57" s="56" t="str">
        <f t="shared" si="49"/>
        <v/>
      </c>
      <c r="P57" s="56" t="str">
        <f t="shared" si="50"/>
        <v/>
      </c>
      <c r="Q57" s="56" t="str">
        <f t="shared" si="51"/>
        <v/>
      </c>
      <c r="R57" s="56" t="str">
        <f t="shared" si="52"/>
        <v/>
      </c>
      <c r="S57" s="56" t="str">
        <f t="shared" si="53"/>
        <v/>
      </c>
      <c r="T57" s="56" t="str">
        <f t="shared" si="54"/>
        <v/>
      </c>
      <c r="U57" s="56" t="str">
        <f t="shared" si="55"/>
        <v/>
      </c>
      <c r="V57" s="56" t="str">
        <f t="shared" si="56"/>
        <v/>
      </c>
      <c r="W57" s="56" t="str">
        <f t="shared" si="57"/>
        <v/>
      </c>
      <c r="X57" s="56" t="str">
        <f t="shared" si="58"/>
        <v/>
      </c>
      <c r="Y57" s="56" t="str">
        <f t="shared" si="59"/>
        <v/>
      </c>
      <c r="Z57" s="56" t="str">
        <f t="shared" si="60"/>
        <v/>
      </c>
      <c r="AA57" s="56" t="str">
        <f t="shared" si="61"/>
        <v/>
      </c>
      <c r="AB57" s="56" t="str">
        <f t="shared" si="62"/>
        <v/>
      </c>
      <c r="AC57" s="56" t="str">
        <f t="shared" si="63"/>
        <v/>
      </c>
      <c r="AD57" s="56" t="str">
        <f t="shared" si="64"/>
        <v/>
      </c>
      <c r="AE57" s="56" t="str">
        <f t="shared" si="65"/>
        <v/>
      </c>
      <c r="AF57" s="56" t="str">
        <f t="shared" si="66"/>
        <v/>
      </c>
      <c r="AG57" s="56" t="str">
        <f t="shared" si="67"/>
        <v/>
      </c>
      <c r="AH57" s="56" t="str">
        <f t="shared" si="68"/>
        <v/>
      </c>
      <c r="AI57" s="56" t="str">
        <f t="shared" si="69"/>
        <v/>
      </c>
      <c r="AJ57" s="74">
        <f t="shared" si="35"/>
        <v>0</v>
      </c>
      <c r="AK57" s="30"/>
    </row>
    <row r="58" spans="1:37" s="17" customFormat="1" ht="15.75" hidden="1">
      <c r="A58" s="15" t="str">
        <f>IF($A$1="","",IF(MAX($A$9:A57)+1&gt;$A$1,"",MAX($A$9:A57)+1))</f>
        <v/>
      </c>
      <c r="B58" s="12" t="str">
        <f t="shared" si="36"/>
        <v/>
      </c>
      <c r="C58" s="13" t="str">
        <f t="shared" si="37"/>
        <v/>
      </c>
      <c r="D58" s="14" t="str">
        <f t="shared" si="38"/>
        <v/>
      </c>
      <c r="E58" s="23" t="str">
        <f t="shared" si="39"/>
        <v/>
      </c>
      <c r="F58" s="56" t="str">
        <f t="shared" si="40"/>
        <v/>
      </c>
      <c r="G58" s="56" t="str">
        <f t="shared" si="41"/>
        <v/>
      </c>
      <c r="H58" s="56" t="str">
        <f t="shared" si="42"/>
        <v/>
      </c>
      <c r="I58" s="56" t="str">
        <f t="shared" si="43"/>
        <v/>
      </c>
      <c r="J58" s="56" t="str">
        <f t="shared" si="44"/>
        <v/>
      </c>
      <c r="K58" s="56" t="str">
        <f t="shared" si="45"/>
        <v/>
      </c>
      <c r="L58" s="56" t="str">
        <f t="shared" si="46"/>
        <v/>
      </c>
      <c r="M58" s="56" t="str">
        <f t="shared" si="47"/>
        <v/>
      </c>
      <c r="N58" s="56" t="str">
        <f t="shared" si="48"/>
        <v/>
      </c>
      <c r="O58" s="56" t="str">
        <f t="shared" si="49"/>
        <v/>
      </c>
      <c r="P58" s="56" t="str">
        <f t="shared" si="50"/>
        <v/>
      </c>
      <c r="Q58" s="56" t="str">
        <f t="shared" si="51"/>
        <v/>
      </c>
      <c r="R58" s="56" t="str">
        <f t="shared" si="52"/>
        <v/>
      </c>
      <c r="S58" s="56" t="str">
        <f t="shared" si="53"/>
        <v/>
      </c>
      <c r="T58" s="56" t="str">
        <f t="shared" si="54"/>
        <v/>
      </c>
      <c r="U58" s="56" t="str">
        <f t="shared" si="55"/>
        <v/>
      </c>
      <c r="V58" s="56" t="str">
        <f t="shared" si="56"/>
        <v/>
      </c>
      <c r="W58" s="56" t="str">
        <f t="shared" si="57"/>
        <v/>
      </c>
      <c r="X58" s="56" t="str">
        <f t="shared" si="58"/>
        <v/>
      </c>
      <c r="Y58" s="56" t="str">
        <f t="shared" si="59"/>
        <v/>
      </c>
      <c r="Z58" s="56" t="str">
        <f t="shared" si="60"/>
        <v/>
      </c>
      <c r="AA58" s="56" t="str">
        <f t="shared" si="61"/>
        <v/>
      </c>
      <c r="AB58" s="56" t="str">
        <f t="shared" si="62"/>
        <v/>
      </c>
      <c r="AC58" s="56" t="str">
        <f t="shared" si="63"/>
        <v/>
      </c>
      <c r="AD58" s="56" t="str">
        <f t="shared" si="64"/>
        <v/>
      </c>
      <c r="AE58" s="56" t="str">
        <f t="shared" si="65"/>
        <v/>
      </c>
      <c r="AF58" s="56" t="str">
        <f t="shared" si="66"/>
        <v/>
      </c>
      <c r="AG58" s="56" t="str">
        <f t="shared" si="67"/>
        <v/>
      </c>
      <c r="AH58" s="56" t="str">
        <f t="shared" si="68"/>
        <v/>
      </c>
      <c r="AI58" s="56" t="str">
        <f t="shared" si="69"/>
        <v/>
      </c>
      <c r="AJ58" s="74">
        <f t="shared" si="35"/>
        <v>0</v>
      </c>
      <c r="AK58" s="30"/>
    </row>
    <row r="59" spans="1:37" s="17" customFormat="1" ht="15.75" hidden="1">
      <c r="A59" s="15" t="str">
        <f>IF($A$1="","",IF(MAX($A$9:A58)+1&gt;$A$1,"",MAX($A$9:A58)+1))</f>
        <v/>
      </c>
      <c r="B59" s="12" t="str">
        <f t="shared" si="36"/>
        <v/>
      </c>
      <c r="C59" s="13" t="str">
        <f t="shared" si="37"/>
        <v/>
      </c>
      <c r="D59" s="14" t="str">
        <f t="shared" si="38"/>
        <v/>
      </c>
      <c r="E59" s="23" t="str">
        <f t="shared" si="39"/>
        <v/>
      </c>
      <c r="F59" s="56" t="str">
        <f t="shared" si="40"/>
        <v/>
      </c>
      <c r="G59" s="56" t="str">
        <f t="shared" si="41"/>
        <v/>
      </c>
      <c r="H59" s="56" t="str">
        <f t="shared" si="42"/>
        <v/>
      </c>
      <c r="I59" s="56" t="str">
        <f t="shared" si="43"/>
        <v/>
      </c>
      <c r="J59" s="56" t="str">
        <f t="shared" si="44"/>
        <v/>
      </c>
      <c r="K59" s="56" t="str">
        <f t="shared" si="45"/>
        <v/>
      </c>
      <c r="L59" s="56" t="str">
        <f t="shared" si="46"/>
        <v/>
      </c>
      <c r="M59" s="56" t="str">
        <f t="shared" si="47"/>
        <v/>
      </c>
      <c r="N59" s="56" t="str">
        <f t="shared" si="48"/>
        <v/>
      </c>
      <c r="O59" s="56" t="str">
        <f t="shared" si="49"/>
        <v/>
      </c>
      <c r="P59" s="56" t="str">
        <f t="shared" si="50"/>
        <v/>
      </c>
      <c r="Q59" s="56" t="str">
        <f t="shared" si="51"/>
        <v/>
      </c>
      <c r="R59" s="56" t="str">
        <f t="shared" si="52"/>
        <v/>
      </c>
      <c r="S59" s="56" t="str">
        <f t="shared" si="53"/>
        <v/>
      </c>
      <c r="T59" s="56" t="str">
        <f t="shared" si="54"/>
        <v/>
      </c>
      <c r="U59" s="56" t="str">
        <f t="shared" si="55"/>
        <v/>
      </c>
      <c r="V59" s="56" t="str">
        <f t="shared" si="56"/>
        <v/>
      </c>
      <c r="W59" s="56" t="str">
        <f t="shared" si="57"/>
        <v/>
      </c>
      <c r="X59" s="56" t="str">
        <f t="shared" si="58"/>
        <v/>
      </c>
      <c r="Y59" s="56" t="str">
        <f t="shared" si="59"/>
        <v/>
      </c>
      <c r="Z59" s="56" t="str">
        <f t="shared" si="60"/>
        <v/>
      </c>
      <c r="AA59" s="56" t="str">
        <f t="shared" si="61"/>
        <v/>
      </c>
      <c r="AB59" s="56" t="str">
        <f t="shared" si="62"/>
        <v/>
      </c>
      <c r="AC59" s="56" t="str">
        <f t="shared" si="63"/>
        <v/>
      </c>
      <c r="AD59" s="56" t="str">
        <f t="shared" si="64"/>
        <v/>
      </c>
      <c r="AE59" s="56" t="str">
        <f t="shared" si="65"/>
        <v/>
      </c>
      <c r="AF59" s="56" t="str">
        <f t="shared" si="66"/>
        <v/>
      </c>
      <c r="AG59" s="56" t="str">
        <f t="shared" si="67"/>
        <v/>
      </c>
      <c r="AH59" s="56" t="str">
        <f t="shared" si="68"/>
        <v/>
      </c>
      <c r="AI59" s="56" t="str">
        <f t="shared" si="69"/>
        <v/>
      </c>
      <c r="AJ59" s="74">
        <f t="shared" si="35"/>
        <v>0</v>
      </c>
      <c r="AK59" s="30"/>
    </row>
    <row r="60" spans="1:37" s="17" customFormat="1" ht="15.75" hidden="1">
      <c r="A60" s="15" t="str">
        <f>IF($A$1="","",IF(MAX($A$9:A59)+1&gt;$A$1,"",MAX($A$9:A59)+1))</f>
        <v/>
      </c>
      <c r="B60" s="12" t="str">
        <f t="shared" si="36"/>
        <v/>
      </c>
      <c r="C60" s="13" t="str">
        <f t="shared" si="37"/>
        <v/>
      </c>
      <c r="D60" s="14" t="str">
        <f t="shared" si="38"/>
        <v/>
      </c>
      <c r="E60" s="23" t="str">
        <f t="shared" si="39"/>
        <v/>
      </c>
      <c r="F60" s="56" t="str">
        <f t="shared" si="40"/>
        <v/>
      </c>
      <c r="G60" s="56" t="str">
        <f t="shared" si="41"/>
        <v/>
      </c>
      <c r="H60" s="56" t="str">
        <f t="shared" si="42"/>
        <v/>
      </c>
      <c r="I60" s="56" t="str">
        <f t="shared" si="43"/>
        <v/>
      </c>
      <c r="J60" s="56" t="str">
        <f t="shared" si="44"/>
        <v/>
      </c>
      <c r="K60" s="56" t="str">
        <f t="shared" si="45"/>
        <v/>
      </c>
      <c r="L60" s="56" t="str">
        <f t="shared" si="46"/>
        <v/>
      </c>
      <c r="M60" s="56" t="str">
        <f t="shared" si="47"/>
        <v/>
      </c>
      <c r="N60" s="56" t="str">
        <f t="shared" si="48"/>
        <v/>
      </c>
      <c r="O60" s="56" t="str">
        <f t="shared" si="49"/>
        <v/>
      </c>
      <c r="P60" s="56" t="str">
        <f t="shared" si="50"/>
        <v/>
      </c>
      <c r="Q60" s="56" t="str">
        <f t="shared" si="51"/>
        <v/>
      </c>
      <c r="R60" s="56" t="str">
        <f t="shared" si="52"/>
        <v/>
      </c>
      <c r="S60" s="56" t="str">
        <f t="shared" si="53"/>
        <v/>
      </c>
      <c r="T60" s="56" t="str">
        <f t="shared" si="54"/>
        <v/>
      </c>
      <c r="U60" s="56" t="str">
        <f t="shared" si="55"/>
        <v/>
      </c>
      <c r="V60" s="56" t="str">
        <f t="shared" si="56"/>
        <v/>
      </c>
      <c r="W60" s="56" t="str">
        <f t="shared" si="57"/>
        <v/>
      </c>
      <c r="X60" s="56" t="str">
        <f t="shared" si="58"/>
        <v/>
      </c>
      <c r="Y60" s="56" t="str">
        <f t="shared" si="59"/>
        <v/>
      </c>
      <c r="Z60" s="56" t="str">
        <f t="shared" si="60"/>
        <v/>
      </c>
      <c r="AA60" s="56" t="str">
        <f t="shared" si="61"/>
        <v/>
      </c>
      <c r="AB60" s="56" t="str">
        <f t="shared" si="62"/>
        <v/>
      </c>
      <c r="AC60" s="56" t="str">
        <f t="shared" si="63"/>
        <v/>
      </c>
      <c r="AD60" s="56" t="str">
        <f t="shared" si="64"/>
        <v/>
      </c>
      <c r="AE60" s="56" t="str">
        <f t="shared" si="65"/>
        <v/>
      </c>
      <c r="AF60" s="56" t="str">
        <f t="shared" si="66"/>
        <v/>
      </c>
      <c r="AG60" s="56" t="str">
        <f t="shared" si="67"/>
        <v/>
      </c>
      <c r="AH60" s="56" t="str">
        <f t="shared" si="68"/>
        <v/>
      </c>
      <c r="AI60" s="56" t="str">
        <f t="shared" si="69"/>
        <v/>
      </c>
      <c r="AJ60" s="74">
        <f t="shared" si="35"/>
        <v>0</v>
      </c>
      <c r="AK60" s="30"/>
    </row>
    <row r="61" spans="1:37" s="26" customFormat="1" ht="16.5" hidden="1">
      <c r="A61" s="15" t="str">
        <f>IF($A$1="","",IF(MAX($A$9:A60)+1&gt;$A$1,"",MAX($A$9:A60)+1))</f>
        <v/>
      </c>
      <c r="B61" s="12" t="str">
        <f t="shared" si="36"/>
        <v/>
      </c>
      <c r="C61" s="13" t="str">
        <f t="shared" si="37"/>
        <v/>
      </c>
      <c r="D61" s="14" t="str">
        <f t="shared" si="38"/>
        <v/>
      </c>
      <c r="E61" s="23" t="str">
        <f t="shared" si="39"/>
        <v/>
      </c>
      <c r="F61" s="56" t="str">
        <f t="shared" si="40"/>
        <v/>
      </c>
      <c r="G61" s="56" t="str">
        <f t="shared" si="41"/>
        <v/>
      </c>
      <c r="H61" s="56" t="str">
        <f t="shared" si="42"/>
        <v/>
      </c>
      <c r="I61" s="56" t="str">
        <f t="shared" si="43"/>
        <v/>
      </c>
      <c r="J61" s="56" t="str">
        <f t="shared" si="44"/>
        <v/>
      </c>
      <c r="K61" s="56" t="str">
        <f t="shared" si="45"/>
        <v/>
      </c>
      <c r="L61" s="56" t="str">
        <f t="shared" si="46"/>
        <v/>
      </c>
      <c r="M61" s="56" t="str">
        <f t="shared" si="47"/>
        <v/>
      </c>
      <c r="N61" s="56" t="str">
        <f t="shared" si="48"/>
        <v/>
      </c>
      <c r="O61" s="56" t="str">
        <f t="shared" si="49"/>
        <v/>
      </c>
      <c r="P61" s="56" t="str">
        <f t="shared" si="50"/>
        <v/>
      </c>
      <c r="Q61" s="56" t="str">
        <f t="shared" si="51"/>
        <v/>
      </c>
      <c r="R61" s="56" t="str">
        <f t="shared" si="52"/>
        <v/>
      </c>
      <c r="S61" s="56" t="str">
        <f t="shared" si="53"/>
        <v/>
      </c>
      <c r="T61" s="56" t="str">
        <f t="shared" si="54"/>
        <v/>
      </c>
      <c r="U61" s="56" t="str">
        <f t="shared" si="55"/>
        <v/>
      </c>
      <c r="V61" s="56" t="str">
        <f t="shared" si="56"/>
        <v/>
      </c>
      <c r="W61" s="56" t="str">
        <f t="shared" si="57"/>
        <v/>
      </c>
      <c r="X61" s="56" t="str">
        <f t="shared" si="58"/>
        <v/>
      </c>
      <c r="Y61" s="56" t="str">
        <f t="shared" si="59"/>
        <v/>
      </c>
      <c r="Z61" s="56" t="str">
        <f t="shared" si="60"/>
        <v/>
      </c>
      <c r="AA61" s="56" t="str">
        <f t="shared" si="61"/>
        <v/>
      </c>
      <c r="AB61" s="56" t="str">
        <f t="shared" si="62"/>
        <v/>
      </c>
      <c r="AC61" s="56" t="str">
        <f t="shared" si="63"/>
        <v/>
      </c>
      <c r="AD61" s="56" t="str">
        <f t="shared" si="64"/>
        <v/>
      </c>
      <c r="AE61" s="56" t="str">
        <f t="shared" si="65"/>
        <v/>
      </c>
      <c r="AF61" s="56" t="str">
        <f t="shared" si="66"/>
        <v/>
      </c>
      <c r="AG61" s="56" t="str">
        <f t="shared" si="67"/>
        <v/>
      </c>
      <c r="AH61" s="56" t="str">
        <f t="shared" si="68"/>
        <v/>
      </c>
      <c r="AI61" s="56" t="str">
        <f t="shared" si="69"/>
        <v/>
      </c>
      <c r="AJ61" s="74">
        <f t="shared" si="35"/>
        <v>0</v>
      </c>
      <c r="AK61" s="30"/>
    </row>
    <row r="62" spans="1:37" s="16" customFormat="1" ht="16.5" hidden="1">
      <c r="A62" s="15" t="str">
        <f>IF($A$1="","",IF(MAX($A$9:A61)+1&gt;$A$1,"",MAX($A$9:A61)+1))</f>
        <v/>
      </c>
      <c r="B62" s="12" t="str">
        <f t="shared" si="36"/>
        <v/>
      </c>
      <c r="C62" s="13" t="str">
        <f t="shared" si="37"/>
        <v/>
      </c>
      <c r="D62" s="14" t="str">
        <f t="shared" si="38"/>
        <v/>
      </c>
      <c r="E62" s="23" t="str">
        <f t="shared" si="39"/>
        <v/>
      </c>
      <c r="F62" s="56" t="str">
        <f t="shared" si="40"/>
        <v/>
      </c>
      <c r="G62" s="56" t="str">
        <f t="shared" si="41"/>
        <v/>
      </c>
      <c r="H62" s="56" t="str">
        <f t="shared" si="42"/>
        <v/>
      </c>
      <c r="I62" s="56" t="str">
        <f t="shared" si="43"/>
        <v/>
      </c>
      <c r="J62" s="56" t="str">
        <f t="shared" si="44"/>
        <v/>
      </c>
      <c r="K62" s="56" t="str">
        <f t="shared" si="45"/>
        <v/>
      </c>
      <c r="L62" s="56" t="str">
        <f t="shared" si="46"/>
        <v/>
      </c>
      <c r="M62" s="56" t="str">
        <f t="shared" si="47"/>
        <v/>
      </c>
      <c r="N62" s="56" t="str">
        <f t="shared" si="48"/>
        <v/>
      </c>
      <c r="O62" s="56" t="str">
        <f t="shared" si="49"/>
        <v/>
      </c>
      <c r="P62" s="56" t="str">
        <f t="shared" si="50"/>
        <v/>
      </c>
      <c r="Q62" s="56" t="str">
        <f t="shared" si="51"/>
        <v/>
      </c>
      <c r="R62" s="56" t="str">
        <f t="shared" si="52"/>
        <v/>
      </c>
      <c r="S62" s="56" t="str">
        <f t="shared" si="53"/>
        <v/>
      </c>
      <c r="T62" s="56" t="str">
        <f t="shared" si="54"/>
        <v/>
      </c>
      <c r="U62" s="56" t="str">
        <f t="shared" si="55"/>
        <v/>
      </c>
      <c r="V62" s="56" t="str">
        <f t="shared" si="56"/>
        <v/>
      </c>
      <c r="W62" s="56" t="str">
        <f t="shared" si="57"/>
        <v/>
      </c>
      <c r="X62" s="56" t="str">
        <f t="shared" si="58"/>
        <v/>
      </c>
      <c r="Y62" s="56" t="str">
        <f t="shared" si="59"/>
        <v/>
      </c>
      <c r="Z62" s="56" t="str">
        <f t="shared" si="60"/>
        <v/>
      </c>
      <c r="AA62" s="56" t="str">
        <f t="shared" si="61"/>
        <v/>
      </c>
      <c r="AB62" s="56" t="str">
        <f t="shared" si="62"/>
        <v/>
      </c>
      <c r="AC62" s="56" t="str">
        <f t="shared" si="63"/>
        <v/>
      </c>
      <c r="AD62" s="56" t="str">
        <f t="shared" si="64"/>
        <v/>
      </c>
      <c r="AE62" s="56" t="str">
        <f t="shared" si="65"/>
        <v/>
      </c>
      <c r="AF62" s="56" t="str">
        <f t="shared" si="66"/>
        <v/>
      </c>
      <c r="AG62" s="56" t="str">
        <f t="shared" si="67"/>
        <v/>
      </c>
      <c r="AH62" s="56" t="str">
        <f t="shared" si="68"/>
        <v/>
      </c>
      <c r="AI62" s="56" t="str">
        <f t="shared" si="69"/>
        <v/>
      </c>
      <c r="AJ62" s="74">
        <f t="shared" si="35"/>
        <v>0</v>
      </c>
      <c r="AK62" s="30"/>
    </row>
    <row r="63" spans="1:37" s="26" customFormat="1" ht="16.5" hidden="1">
      <c r="A63" s="15" t="str">
        <f>IF($A$1="","",IF(MAX($A$9:A62)+1&gt;$A$1,"",MAX($A$9:A62)+1))</f>
        <v/>
      </c>
      <c r="B63" s="12" t="str">
        <f t="shared" si="36"/>
        <v/>
      </c>
      <c r="C63" s="13" t="str">
        <f t="shared" si="37"/>
        <v/>
      </c>
      <c r="D63" s="14" t="str">
        <f t="shared" si="38"/>
        <v/>
      </c>
      <c r="E63" s="23" t="str">
        <f t="shared" si="39"/>
        <v/>
      </c>
      <c r="F63" s="56" t="str">
        <f t="shared" si="40"/>
        <v/>
      </c>
      <c r="G63" s="56" t="str">
        <f t="shared" si="41"/>
        <v/>
      </c>
      <c r="H63" s="56" t="str">
        <f t="shared" si="42"/>
        <v/>
      </c>
      <c r="I63" s="56" t="str">
        <f t="shared" si="43"/>
        <v/>
      </c>
      <c r="J63" s="56" t="str">
        <f t="shared" si="44"/>
        <v/>
      </c>
      <c r="K63" s="56" t="str">
        <f t="shared" si="45"/>
        <v/>
      </c>
      <c r="L63" s="56" t="str">
        <f t="shared" si="46"/>
        <v/>
      </c>
      <c r="M63" s="56" t="str">
        <f t="shared" si="47"/>
        <v/>
      </c>
      <c r="N63" s="56" t="str">
        <f t="shared" si="48"/>
        <v/>
      </c>
      <c r="O63" s="56" t="str">
        <f t="shared" si="49"/>
        <v/>
      </c>
      <c r="P63" s="56" t="str">
        <f t="shared" si="50"/>
        <v/>
      </c>
      <c r="Q63" s="56" t="str">
        <f t="shared" si="51"/>
        <v/>
      </c>
      <c r="R63" s="56" t="str">
        <f t="shared" si="52"/>
        <v/>
      </c>
      <c r="S63" s="56" t="str">
        <f t="shared" si="53"/>
        <v/>
      </c>
      <c r="T63" s="56" t="str">
        <f t="shared" si="54"/>
        <v/>
      </c>
      <c r="U63" s="56" t="str">
        <f t="shared" si="55"/>
        <v/>
      </c>
      <c r="V63" s="56" t="str">
        <f t="shared" si="56"/>
        <v/>
      </c>
      <c r="W63" s="56" t="str">
        <f t="shared" si="57"/>
        <v/>
      </c>
      <c r="X63" s="56" t="str">
        <f t="shared" si="58"/>
        <v/>
      </c>
      <c r="Y63" s="56" t="str">
        <f t="shared" si="59"/>
        <v/>
      </c>
      <c r="Z63" s="56" t="str">
        <f t="shared" si="60"/>
        <v/>
      </c>
      <c r="AA63" s="56" t="str">
        <f t="shared" si="61"/>
        <v/>
      </c>
      <c r="AB63" s="56" t="str">
        <f t="shared" si="62"/>
        <v/>
      </c>
      <c r="AC63" s="56" t="str">
        <f t="shared" si="63"/>
        <v/>
      </c>
      <c r="AD63" s="56" t="str">
        <f t="shared" si="64"/>
        <v/>
      </c>
      <c r="AE63" s="56" t="str">
        <f t="shared" si="65"/>
        <v/>
      </c>
      <c r="AF63" s="56" t="str">
        <f t="shared" si="66"/>
        <v/>
      </c>
      <c r="AG63" s="56" t="str">
        <f t="shared" si="67"/>
        <v/>
      </c>
      <c r="AH63" s="56" t="str">
        <f t="shared" si="68"/>
        <v/>
      </c>
      <c r="AI63" s="56" t="str">
        <f t="shared" si="69"/>
        <v/>
      </c>
      <c r="AJ63" s="74">
        <f t="shared" si="35"/>
        <v>0</v>
      </c>
      <c r="AK63" s="30"/>
    </row>
    <row r="64" spans="1:37" s="16" customFormat="1" ht="16.5" hidden="1">
      <c r="A64" s="15" t="str">
        <f>IF($A$1="","",IF(MAX($A$9:A63)+1&gt;$A$1,"",MAX($A$9:A63)+1))</f>
        <v/>
      </c>
      <c r="B64" s="12" t="str">
        <f t="shared" si="36"/>
        <v/>
      </c>
      <c r="C64" s="13" t="str">
        <f t="shared" si="37"/>
        <v/>
      </c>
      <c r="D64" s="14" t="str">
        <f t="shared" si="38"/>
        <v/>
      </c>
      <c r="E64" s="23" t="str">
        <f t="shared" si="39"/>
        <v/>
      </c>
      <c r="F64" s="56" t="str">
        <f t="shared" si="40"/>
        <v/>
      </c>
      <c r="G64" s="56" t="str">
        <f t="shared" si="41"/>
        <v/>
      </c>
      <c r="H64" s="56" t="str">
        <f t="shared" si="42"/>
        <v/>
      </c>
      <c r="I64" s="56" t="str">
        <f t="shared" si="43"/>
        <v/>
      </c>
      <c r="J64" s="56" t="str">
        <f t="shared" si="44"/>
        <v/>
      </c>
      <c r="K64" s="56" t="str">
        <f t="shared" si="45"/>
        <v/>
      </c>
      <c r="L64" s="56" t="str">
        <f t="shared" si="46"/>
        <v/>
      </c>
      <c r="M64" s="56" t="str">
        <f t="shared" si="47"/>
        <v/>
      </c>
      <c r="N64" s="56" t="str">
        <f t="shared" si="48"/>
        <v/>
      </c>
      <c r="O64" s="56" t="str">
        <f t="shared" si="49"/>
        <v/>
      </c>
      <c r="P64" s="56" t="str">
        <f t="shared" si="50"/>
        <v/>
      </c>
      <c r="Q64" s="56" t="str">
        <f t="shared" si="51"/>
        <v/>
      </c>
      <c r="R64" s="56" t="str">
        <f t="shared" si="52"/>
        <v/>
      </c>
      <c r="S64" s="56" t="str">
        <f t="shared" si="53"/>
        <v/>
      </c>
      <c r="T64" s="56" t="str">
        <f t="shared" si="54"/>
        <v/>
      </c>
      <c r="U64" s="56" t="str">
        <f t="shared" si="55"/>
        <v/>
      </c>
      <c r="V64" s="56" t="str">
        <f t="shared" si="56"/>
        <v/>
      </c>
      <c r="W64" s="56" t="str">
        <f t="shared" si="57"/>
        <v/>
      </c>
      <c r="X64" s="56" t="str">
        <f t="shared" si="58"/>
        <v/>
      </c>
      <c r="Y64" s="56" t="str">
        <f t="shared" si="59"/>
        <v/>
      </c>
      <c r="Z64" s="56" t="str">
        <f t="shared" si="60"/>
        <v/>
      </c>
      <c r="AA64" s="56" t="str">
        <f t="shared" si="61"/>
        <v/>
      </c>
      <c r="AB64" s="56" t="str">
        <f t="shared" si="62"/>
        <v/>
      </c>
      <c r="AC64" s="56" t="str">
        <f t="shared" si="63"/>
        <v/>
      </c>
      <c r="AD64" s="56" t="str">
        <f t="shared" si="64"/>
        <v/>
      </c>
      <c r="AE64" s="56" t="str">
        <f t="shared" si="65"/>
        <v/>
      </c>
      <c r="AF64" s="56" t="str">
        <f t="shared" si="66"/>
        <v/>
      </c>
      <c r="AG64" s="56" t="str">
        <f t="shared" si="67"/>
        <v/>
      </c>
      <c r="AH64" s="56" t="str">
        <f t="shared" si="68"/>
        <v/>
      </c>
      <c r="AI64" s="56" t="str">
        <f t="shared" si="69"/>
        <v/>
      </c>
      <c r="AJ64" s="74">
        <f t="shared" si="35"/>
        <v>0</v>
      </c>
      <c r="AK64" s="30"/>
    </row>
    <row r="65" spans="1:37" s="17" customFormat="1" ht="15.75" hidden="1">
      <c r="A65" s="15" t="str">
        <f>IF($A$1="","",IF(MAX($A$9:A64)+1&gt;$A$1,"",MAX($A$9:A64)+1))</f>
        <v/>
      </c>
      <c r="B65" s="12" t="str">
        <f t="shared" si="36"/>
        <v/>
      </c>
      <c r="C65" s="13" t="str">
        <f t="shared" si="37"/>
        <v/>
      </c>
      <c r="D65" s="14" t="str">
        <f t="shared" si="38"/>
        <v/>
      </c>
      <c r="E65" s="23" t="str">
        <f t="shared" si="39"/>
        <v/>
      </c>
      <c r="F65" s="56" t="str">
        <f t="shared" si="40"/>
        <v/>
      </c>
      <c r="G65" s="56" t="str">
        <f t="shared" si="41"/>
        <v/>
      </c>
      <c r="H65" s="56" t="str">
        <f t="shared" si="42"/>
        <v/>
      </c>
      <c r="I65" s="56" t="str">
        <f t="shared" si="43"/>
        <v/>
      </c>
      <c r="J65" s="56" t="str">
        <f t="shared" si="44"/>
        <v/>
      </c>
      <c r="K65" s="56" t="str">
        <f t="shared" si="45"/>
        <v/>
      </c>
      <c r="L65" s="56" t="str">
        <f t="shared" si="46"/>
        <v/>
      </c>
      <c r="M65" s="56" t="str">
        <f t="shared" si="47"/>
        <v/>
      </c>
      <c r="N65" s="56" t="str">
        <f t="shared" si="48"/>
        <v/>
      </c>
      <c r="O65" s="56" t="str">
        <f t="shared" si="49"/>
        <v/>
      </c>
      <c r="P65" s="56" t="str">
        <f t="shared" si="50"/>
        <v/>
      </c>
      <c r="Q65" s="56" t="str">
        <f t="shared" si="51"/>
        <v/>
      </c>
      <c r="R65" s="56" t="str">
        <f t="shared" si="52"/>
        <v/>
      </c>
      <c r="S65" s="56" t="str">
        <f t="shared" si="53"/>
        <v/>
      </c>
      <c r="T65" s="56" t="str">
        <f t="shared" si="54"/>
        <v/>
      </c>
      <c r="U65" s="56" t="str">
        <f t="shared" si="55"/>
        <v/>
      </c>
      <c r="V65" s="56" t="str">
        <f t="shared" si="56"/>
        <v/>
      </c>
      <c r="W65" s="56" t="str">
        <f t="shared" si="57"/>
        <v/>
      </c>
      <c r="X65" s="56" t="str">
        <f t="shared" si="58"/>
        <v/>
      </c>
      <c r="Y65" s="56" t="str">
        <f t="shared" si="59"/>
        <v/>
      </c>
      <c r="Z65" s="56" t="str">
        <f t="shared" si="60"/>
        <v/>
      </c>
      <c r="AA65" s="56" t="str">
        <f t="shared" si="61"/>
        <v/>
      </c>
      <c r="AB65" s="56" t="str">
        <f t="shared" si="62"/>
        <v/>
      </c>
      <c r="AC65" s="56" t="str">
        <f t="shared" si="63"/>
        <v/>
      </c>
      <c r="AD65" s="56" t="str">
        <f t="shared" si="64"/>
        <v/>
      </c>
      <c r="AE65" s="56" t="str">
        <f t="shared" si="65"/>
        <v/>
      </c>
      <c r="AF65" s="56" t="str">
        <f t="shared" si="66"/>
        <v/>
      </c>
      <c r="AG65" s="56" t="str">
        <f t="shared" si="67"/>
        <v/>
      </c>
      <c r="AH65" s="56" t="str">
        <f t="shared" si="68"/>
        <v/>
      </c>
      <c r="AI65" s="56" t="str">
        <f t="shared" si="69"/>
        <v/>
      </c>
      <c r="AJ65" s="74">
        <f t="shared" si="35"/>
        <v>0</v>
      </c>
      <c r="AK65" s="30"/>
    </row>
    <row r="66" spans="1:37" s="17" customFormat="1" ht="15.75" hidden="1">
      <c r="A66" s="15" t="str">
        <f>IF($A$1="","",IF(MAX($A$9:A65)+1&gt;$A$1,"",MAX($A$9:A65)+1))</f>
        <v/>
      </c>
      <c r="B66" s="12" t="str">
        <f t="shared" si="36"/>
        <v/>
      </c>
      <c r="C66" s="13" t="str">
        <f t="shared" si="37"/>
        <v/>
      </c>
      <c r="D66" s="14" t="str">
        <f t="shared" si="38"/>
        <v/>
      </c>
      <c r="E66" s="23" t="str">
        <f t="shared" si="39"/>
        <v/>
      </c>
      <c r="F66" s="56" t="str">
        <f t="shared" si="40"/>
        <v/>
      </c>
      <c r="G66" s="56" t="str">
        <f t="shared" si="41"/>
        <v/>
      </c>
      <c r="H66" s="56" t="str">
        <f t="shared" si="42"/>
        <v/>
      </c>
      <c r="I66" s="56" t="str">
        <f t="shared" si="43"/>
        <v/>
      </c>
      <c r="J66" s="56" t="str">
        <f t="shared" si="44"/>
        <v/>
      </c>
      <c r="K66" s="56" t="str">
        <f t="shared" si="45"/>
        <v/>
      </c>
      <c r="L66" s="56" t="str">
        <f t="shared" si="46"/>
        <v/>
      </c>
      <c r="M66" s="56" t="str">
        <f t="shared" si="47"/>
        <v/>
      </c>
      <c r="N66" s="56" t="str">
        <f t="shared" si="48"/>
        <v/>
      </c>
      <c r="O66" s="56" t="str">
        <f t="shared" si="49"/>
        <v/>
      </c>
      <c r="P66" s="56" t="str">
        <f t="shared" si="50"/>
        <v/>
      </c>
      <c r="Q66" s="56" t="str">
        <f t="shared" si="51"/>
        <v/>
      </c>
      <c r="R66" s="56" t="str">
        <f t="shared" si="52"/>
        <v/>
      </c>
      <c r="S66" s="56" t="str">
        <f t="shared" si="53"/>
        <v/>
      </c>
      <c r="T66" s="56" t="str">
        <f t="shared" si="54"/>
        <v/>
      </c>
      <c r="U66" s="56" t="str">
        <f t="shared" si="55"/>
        <v/>
      </c>
      <c r="V66" s="56" t="str">
        <f t="shared" si="56"/>
        <v/>
      </c>
      <c r="W66" s="56" t="str">
        <f t="shared" si="57"/>
        <v/>
      </c>
      <c r="X66" s="56" t="str">
        <f t="shared" si="58"/>
        <v/>
      </c>
      <c r="Y66" s="56" t="str">
        <f t="shared" si="59"/>
        <v/>
      </c>
      <c r="Z66" s="56" t="str">
        <f t="shared" si="60"/>
        <v/>
      </c>
      <c r="AA66" s="56" t="str">
        <f t="shared" si="61"/>
        <v/>
      </c>
      <c r="AB66" s="56" t="str">
        <f t="shared" si="62"/>
        <v/>
      </c>
      <c r="AC66" s="56" t="str">
        <f t="shared" si="63"/>
        <v/>
      </c>
      <c r="AD66" s="56" t="str">
        <f t="shared" si="64"/>
        <v/>
      </c>
      <c r="AE66" s="56" t="str">
        <f t="shared" si="65"/>
        <v/>
      </c>
      <c r="AF66" s="56" t="str">
        <f t="shared" si="66"/>
        <v/>
      </c>
      <c r="AG66" s="56" t="str">
        <f t="shared" si="67"/>
        <v/>
      </c>
      <c r="AH66" s="56" t="str">
        <f t="shared" si="68"/>
        <v/>
      </c>
      <c r="AI66" s="56" t="str">
        <f t="shared" si="69"/>
        <v/>
      </c>
      <c r="AJ66" s="74">
        <f t="shared" si="35"/>
        <v>0</v>
      </c>
      <c r="AK66" s="30"/>
    </row>
    <row r="67" spans="1:37" s="17" customFormat="1" ht="15.75" hidden="1">
      <c r="A67" s="15" t="str">
        <f>IF($A$1="","",IF(MAX($A$9:A66)+1&gt;$A$1,"",MAX($A$9:A66)+1))</f>
        <v/>
      </c>
      <c r="B67" s="12" t="str">
        <f t="shared" si="36"/>
        <v/>
      </c>
      <c r="C67" s="13" t="str">
        <f t="shared" si="37"/>
        <v/>
      </c>
      <c r="D67" s="14" t="str">
        <f t="shared" si="38"/>
        <v/>
      </c>
      <c r="E67" s="23" t="str">
        <f t="shared" si="39"/>
        <v/>
      </c>
      <c r="F67" s="56" t="str">
        <f t="shared" si="40"/>
        <v/>
      </c>
      <c r="G67" s="56" t="str">
        <f t="shared" si="41"/>
        <v/>
      </c>
      <c r="H67" s="56" t="str">
        <f t="shared" si="42"/>
        <v/>
      </c>
      <c r="I67" s="56" t="str">
        <f t="shared" si="43"/>
        <v/>
      </c>
      <c r="J67" s="56" t="str">
        <f t="shared" si="44"/>
        <v/>
      </c>
      <c r="K67" s="56" t="str">
        <f t="shared" si="45"/>
        <v/>
      </c>
      <c r="L67" s="56" t="str">
        <f t="shared" si="46"/>
        <v/>
      </c>
      <c r="M67" s="56" t="str">
        <f t="shared" si="47"/>
        <v/>
      </c>
      <c r="N67" s="56" t="str">
        <f t="shared" si="48"/>
        <v/>
      </c>
      <c r="O67" s="56" t="str">
        <f t="shared" si="49"/>
        <v/>
      </c>
      <c r="P67" s="56" t="str">
        <f t="shared" si="50"/>
        <v/>
      </c>
      <c r="Q67" s="56" t="str">
        <f t="shared" si="51"/>
        <v/>
      </c>
      <c r="R67" s="56" t="str">
        <f t="shared" si="52"/>
        <v/>
      </c>
      <c r="S67" s="56" t="str">
        <f t="shared" si="53"/>
        <v/>
      </c>
      <c r="T67" s="56" t="str">
        <f t="shared" si="54"/>
        <v/>
      </c>
      <c r="U67" s="56" t="str">
        <f t="shared" si="55"/>
        <v/>
      </c>
      <c r="V67" s="56" t="str">
        <f t="shared" si="56"/>
        <v/>
      </c>
      <c r="W67" s="56" t="str">
        <f t="shared" si="57"/>
        <v/>
      </c>
      <c r="X67" s="56" t="str">
        <f t="shared" si="58"/>
        <v/>
      </c>
      <c r="Y67" s="56" t="str">
        <f t="shared" si="59"/>
        <v/>
      </c>
      <c r="Z67" s="56" t="str">
        <f t="shared" si="60"/>
        <v/>
      </c>
      <c r="AA67" s="56" t="str">
        <f t="shared" si="61"/>
        <v/>
      </c>
      <c r="AB67" s="56" t="str">
        <f t="shared" si="62"/>
        <v/>
      </c>
      <c r="AC67" s="56" t="str">
        <f t="shared" si="63"/>
        <v/>
      </c>
      <c r="AD67" s="56" t="str">
        <f t="shared" si="64"/>
        <v/>
      </c>
      <c r="AE67" s="56" t="str">
        <f t="shared" si="65"/>
        <v/>
      </c>
      <c r="AF67" s="56" t="str">
        <f t="shared" si="66"/>
        <v/>
      </c>
      <c r="AG67" s="56" t="str">
        <f t="shared" si="67"/>
        <v/>
      </c>
      <c r="AH67" s="56" t="str">
        <f t="shared" si="68"/>
        <v/>
      </c>
      <c r="AI67" s="56" t="str">
        <f t="shared" si="69"/>
        <v/>
      </c>
      <c r="AJ67" s="74">
        <f t="shared" si="35"/>
        <v>0</v>
      </c>
      <c r="AK67" s="30"/>
    </row>
    <row r="68" spans="1:37" s="17" customFormat="1" ht="15.75" hidden="1">
      <c r="A68" s="15" t="str">
        <f>IF($A$1="","",IF(MAX($A$9:A67)+1&gt;$A$1,"",MAX($A$9:A67)+1))</f>
        <v/>
      </c>
      <c r="B68" s="12" t="str">
        <f t="shared" si="36"/>
        <v/>
      </c>
      <c r="C68" s="13" t="str">
        <f t="shared" si="37"/>
        <v/>
      </c>
      <c r="D68" s="14" t="str">
        <f t="shared" si="38"/>
        <v/>
      </c>
      <c r="E68" s="23" t="str">
        <f t="shared" si="39"/>
        <v/>
      </c>
      <c r="F68" s="56" t="str">
        <f t="shared" si="40"/>
        <v/>
      </c>
      <c r="G68" s="56" t="str">
        <f t="shared" si="41"/>
        <v/>
      </c>
      <c r="H68" s="56" t="str">
        <f t="shared" si="42"/>
        <v/>
      </c>
      <c r="I68" s="56" t="str">
        <f t="shared" si="43"/>
        <v/>
      </c>
      <c r="J68" s="56" t="str">
        <f t="shared" si="44"/>
        <v/>
      </c>
      <c r="K68" s="56" t="str">
        <f t="shared" si="45"/>
        <v/>
      </c>
      <c r="L68" s="56" t="str">
        <f t="shared" si="46"/>
        <v/>
      </c>
      <c r="M68" s="56" t="str">
        <f t="shared" si="47"/>
        <v/>
      </c>
      <c r="N68" s="56" t="str">
        <f t="shared" si="48"/>
        <v/>
      </c>
      <c r="O68" s="56" t="str">
        <f t="shared" si="49"/>
        <v/>
      </c>
      <c r="P68" s="56" t="str">
        <f t="shared" si="50"/>
        <v/>
      </c>
      <c r="Q68" s="56" t="str">
        <f t="shared" si="51"/>
        <v/>
      </c>
      <c r="R68" s="56" t="str">
        <f t="shared" si="52"/>
        <v/>
      </c>
      <c r="S68" s="56" t="str">
        <f t="shared" si="53"/>
        <v/>
      </c>
      <c r="T68" s="56" t="str">
        <f t="shared" si="54"/>
        <v/>
      </c>
      <c r="U68" s="56" t="str">
        <f t="shared" si="55"/>
        <v/>
      </c>
      <c r="V68" s="56" t="str">
        <f t="shared" si="56"/>
        <v/>
      </c>
      <c r="W68" s="56" t="str">
        <f t="shared" si="57"/>
        <v/>
      </c>
      <c r="X68" s="56" t="str">
        <f t="shared" si="58"/>
        <v/>
      </c>
      <c r="Y68" s="56" t="str">
        <f t="shared" si="59"/>
        <v/>
      </c>
      <c r="Z68" s="56" t="str">
        <f t="shared" si="60"/>
        <v/>
      </c>
      <c r="AA68" s="56" t="str">
        <f t="shared" si="61"/>
        <v/>
      </c>
      <c r="AB68" s="56" t="str">
        <f t="shared" si="62"/>
        <v/>
      </c>
      <c r="AC68" s="56" t="str">
        <f t="shared" si="63"/>
        <v/>
      </c>
      <c r="AD68" s="56" t="str">
        <f t="shared" si="64"/>
        <v/>
      </c>
      <c r="AE68" s="56" t="str">
        <f t="shared" si="65"/>
        <v/>
      </c>
      <c r="AF68" s="56" t="str">
        <f t="shared" si="66"/>
        <v/>
      </c>
      <c r="AG68" s="56" t="str">
        <f t="shared" si="67"/>
        <v/>
      </c>
      <c r="AH68" s="56" t="str">
        <f t="shared" si="68"/>
        <v/>
      </c>
      <c r="AI68" s="56" t="str">
        <f t="shared" si="69"/>
        <v/>
      </c>
      <c r="AJ68" s="74">
        <f t="shared" si="35"/>
        <v>0</v>
      </c>
      <c r="AK68" s="30"/>
    </row>
    <row r="69" spans="1:37" s="17" customFormat="1" ht="15.75" hidden="1">
      <c r="A69" s="15" t="str">
        <f>IF($A$1="","",IF(MAX($A$9:A68)+1&gt;$A$1,"",MAX($A$9:A68)+1))</f>
        <v/>
      </c>
      <c r="B69" s="12" t="str">
        <f t="shared" si="36"/>
        <v/>
      </c>
      <c r="C69" s="13" t="str">
        <f t="shared" si="37"/>
        <v/>
      </c>
      <c r="D69" s="14" t="str">
        <f t="shared" si="38"/>
        <v/>
      </c>
      <c r="E69" s="23" t="str">
        <f t="shared" si="39"/>
        <v/>
      </c>
      <c r="F69" s="56" t="str">
        <f t="shared" si="40"/>
        <v/>
      </c>
      <c r="G69" s="56" t="str">
        <f t="shared" si="41"/>
        <v/>
      </c>
      <c r="H69" s="56" t="str">
        <f t="shared" si="42"/>
        <v/>
      </c>
      <c r="I69" s="56" t="str">
        <f t="shared" si="43"/>
        <v/>
      </c>
      <c r="J69" s="56" t="str">
        <f t="shared" si="44"/>
        <v/>
      </c>
      <c r="K69" s="56" t="str">
        <f t="shared" si="45"/>
        <v/>
      </c>
      <c r="L69" s="56" t="str">
        <f t="shared" si="46"/>
        <v/>
      </c>
      <c r="M69" s="56" t="str">
        <f t="shared" si="47"/>
        <v/>
      </c>
      <c r="N69" s="56" t="str">
        <f t="shared" si="48"/>
        <v/>
      </c>
      <c r="O69" s="56" t="str">
        <f t="shared" si="49"/>
        <v/>
      </c>
      <c r="P69" s="56" t="str">
        <f t="shared" si="50"/>
        <v/>
      </c>
      <c r="Q69" s="56" t="str">
        <f t="shared" si="51"/>
        <v/>
      </c>
      <c r="R69" s="56" t="str">
        <f t="shared" si="52"/>
        <v/>
      </c>
      <c r="S69" s="56" t="str">
        <f t="shared" si="53"/>
        <v/>
      </c>
      <c r="T69" s="56" t="str">
        <f t="shared" si="54"/>
        <v/>
      </c>
      <c r="U69" s="56" t="str">
        <f t="shared" si="55"/>
        <v/>
      </c>
      <c r="V69" s="56" t="str">
        <f t="shared" si="56"/>
        <v/>
      </c>
      <c r="W69" s="56" t="str">
        <f t="shared" si="57"/>
        <v/>
      </c>
      <c r="X69" s="56" t="str">
        <f t="shared" si="58"/>
        <v/>
      </c>
      <c r="Y69" s="56" t="str">
        <f t="shared" si="59"/>
        <v/>
      </c>
      <c r="Z69" s="56" t="str">
        <f t="shared" si="60"/>
        <v/>
      </c>
      <c r="AA69" s="56" t="str">
        <f t="shared" si="61"/>
        <v/>
      </c>
      <c r="AB69" s="56" t="str">
        <f t="shared" si="62"/>
        <v/>
      </c>
      <c r="AC69" s="56" t="str">
        <f t="shared" si="63"/>
        <v/>
      </c>
      <c r="AD69" s="56" t="str">
        <f t="shared" si="64"/>
        <v/>
      </c>
      <c r="AE69" s="56" t="str">
        <f t="shared" si="65"/>
        <v/>
      </c>
      <c r="AF69" s="56" t="str">
        <f t="shared" si="66"/>
        <v/>
      </c>
      <c r="AG69" s="56" t="str">
        <f t="shared" si="67"/>
        <v/>
      </c>
      <c r="AH69" s="56" t="str">
        <f t="shared" si="68"/>
        <v/>
      </c>
      <c r="AI69" s="56" t="str">
        <f t="shared" si="69"/>
        <v/>
      </c>
      <c r="AJ69" s="74">
        <f t="shared" si="35"/>
        <v>0</v>
      </c>
      <c r="AK69" s="30"/>
    </row>
    <row r="70" spans="1:37" s="17" customFormat="1" ht="15.75" hidden="1">
      <c r="A70" s="15" t="str">
        <f>IF($A$1="","",IF(MAX($A$9:A69)+1&gt;$A$1,"",MAX($A$9:A69)+1))</f>
        <v/>
      </c>
      <c r="B70" s="12" t="str">
        <f t="shared" si="36"/>
        <v/>
      </c>
      <c r="C70" s="13" t="str">
        <f t="shared" si="37"/>
        <v/>
      </c>
      <c r="D70" s="14" t="str">
        <f t="shared" si="38"/>
        <v/>
      </c>
      <c r="E70" s="23" t="str">
        <f t="shared" si="39"/>
        <v/>
      </c>
      <c r="F70" s="56" t="str">
        <f t="shared" si="40"/>
        <v/>
      </c>
      <c r="G70" s="56" t="str">
        <f t="shared" si="41"/>
        <v/>
      </c>
      <c r="H70" s="56" t="str">
        <f t="shared" si="42"/>
        <v/>
      </c>
      <c r="I70" s="56" t="str">
        <f t="shared" si="43"/>
        <v/>
      </c>
      <c r="J70" s="56" t="str">
        <f t="shared" si="44"/>
        <v/>
      </c>
      <c r="K70" s="56" t="str">
        <f t="shared" si="45"/>
        <v/>
      </c>
      <c r="L70" s="56" t="str">
        <f t="shared" si="46"/>
        <v/>
      </c>
      <c r="M70" s="56" t="str">
        <f t="shared" si="47"/>
        <v/>
      </c>
      <c r="N70" s="56" t="str">
        <f t="shared" si="48"/>
        <v/>
      </c>
      <c r="O70" s="56" t="str">
        <f t="shared" si="49"/>
        <v/>
      </c>
      <c r="P70" s="56" t="str">
        <f t="shared" si="50"/>
        <v/>
      </c>
      <c r="Q70" s="56" t="str">
        <f t="shared" si="51"/>
        <v/>
      </c>
      <c r="R70" s="56" t="str">
        <f t="shared" si="52"/>
        <v/>
      </c>
      <c r="S70" s="56" t="str">
        <f t="shared" si="53"/>
        <v/>
      </c>
      <c r="T70" s="56" t="str">
        <f t="shared" si="54"/>
        <v/>
      </c>
      <c r="U70" s="56" t="str">
        <f t="shared" si="55"/>
        <v/>
      </c>
      <c r="V70" s="56" t="str">
        <f t="shared" si="56"/>
        <v/>
      </c>
      <c r="W70" s="56" t="str">
        <f t="shared" si="57"/>
        <v/>
      </c>
      <c r="X70" s="56" t="str">
        <f t="shared" si="58"/>
        <v/>
      </c>
      <c r="Y70" s="56" t="str">
        <f t="shared" si="59"/>
        <v/>
      </c>
      <c r="Z70" s="56" t="str">
        <f t="shared" si="60"/>
        <v/>
      </c>
      <c r="AA70" s="56" t="str">
        <f t="shared" si="61"/>
        <v/>
      </c>
      <c r="AB70" s="56" t="str">
        <f t="shared" si="62"/>
        <v/>
      </c>
      <c r="AC70" s="56" t="str">
        <f t="shared" si="63"/>
        <v/>
      </c>
      <c r="AD70" s="56" t="str">
        <f t="shared" si="64"/>
        <v/>
      </c>
      <c r="AE70" s="56" t="str">
        <f t="shared" si="65"/>
        <v/>
      </c>
      <c r="AF70" s="56" t="str">
        <f t="shared" si="66"/>
        <v/>
      </c>
      <c r="AG70" s="56" t="str">
        <f t="shared" si="67"/>
        <v/>
      </c>
      <c r="AH70" s="56" t="str">
        <f t="shared" si="68"/>
        <v/>
      </c>
      <c r="AI70" s="56" t="str">
        <f t="shared" si="69"/>
        <v/>
      </c>
      <c r="AJ70" s="74">
        <f t="shared" si="35"/>
        <v>0</v>
      </c>
      <c r="AK70" s="30"/>
    </row>
    <row r="71" spans="1:37" s="17" customFormat="1" ht="15.75" hidden="1">
      <c r="A71" s="15" t="str">
        <f>IF($A$1="","",IF(MAX($A$9:A70)+1&gt;$A$1,"",MAX($A$9:A70)+1))</f>
        <v/>
      </c>
      <c r="B71" s="12" t="str">
        <f t="shared" si="36"/>
        <v/>
      </c>
      <c r="C71" s="13" t="str">
        <f t="shared" si="37"/>
        <v/>
      </c>
      <c r="D71" s="14" t="str">
        <f t="shared" si="38"/>
        <v/>
      </c>
      <c r="E71" s="23" t="str">
        <f t="shared" si="39"/>
        <v/>
      </c>
      <c r="F71" s="56" t="str">
        <f t="shared" si="40"/>
        <v/>
      </c>
      <c r="G71" s="56" t="str">
        <f t="shared" si="41"/>
        <v/>
      </c>
      <c r="H71" s="56" t="str">
        <f t="shared" si="42"/>
        <v/>
      </c>
      <c r="I71" s="56" t="str">
        <f t="shared" si="43"/>
        <v/>
      </c>
      <c r="J71" s="56" t="str">
        <f t="shared" si="44"/>
        <v/>
      </c>
      <c r="K71" s="56" t="str">
        <f t="shared" si="45"/>
        <v/>
      </c>
      <c r="L71" s="56" t="str">
        <f t="shared" si="46"/>
        <v/>
      </c>
      <c r="M71" s="56" t="str">
        <f t="shared" si="47"/>
        <v/>
      </c>
      <c r="N71" s="56" t="str">
        <f t="shared" si="48"/>
        <v/>
      </c>
      <c r="O71" s="56" t="str">
        <f t="shared" si="49"/>
        <v/>
      </c>
      <c r="P71" s="56" t="str">
        <f t="shared" si="50"/>
        <v/>
      </c>
      <c r="Q71" s="56" t="str">
        <f t="shared" si="51"/>
        <v/>
      </c>
      <c r="R71" s="56" t="str">
        <f t="shared" si="52"/>
        <v/>
      </c>
      <c r="S71" s="56" t="str">
        <f t="shared" si="53"/>
        <v/>
      </c>
      <c r="T71" s="56" t="str">
        <f t="shared" si="54"/>
        <v/>
      </c>
      <c r="U71" s="56" t="str">
        <f t="shared" si="55"/>
        <v/>
      </c>
      <c r="V71" s="56" t="str">
        <f t="shared" si="56"/>
        <v/>
      </c>
      <c r="W71" s="56" t="str">
        <f t="shared" si="57"/>
        <v/>
      </c>
      <c r="X71" s="56" t="str">
        <f t="shared" si="58"/>
        <v/>
      </c>
      <c r="Y71" s="56" t="str">
        <f t="shared" si="59"/>
        <v/>
      </c>
      <c r="Z71" s="56" t="str">
        <f t="shared" si="60"/>
        <v/>
      </c>
      <c r="AA71" s="56" t="str">
        <f t="shared" si="61"/>
        <v/>
      </c>
      <c r="AB71" s="56" t="str">
        <f t="shared" si="62"/>
        <v/>
      </c>
      <c r="AC71" s="56" t="str">
        <f t="shared" si="63"/>
        <v/>
      </c>
      <c r="AD71" s="56" t="str">
        <f t="shared" si="64"/>
        <v/>
      </c>
      <c r="AE71" s="56" t="str">
        <f t="shared" si="65"/>
        <v/>
      </c>
      <c r="AF71" s="56" t="str">
        <f t="shared" si="66"/>
        <v/>
      </c>
      <c r="AG71" s="56" t="str">
        <f t="shared" si="67"/>
        <v/>
      </c>
      <c r="AH71" s="56" t="str">
        <f t="shared" si="68"/>
        <v/>
      </c>
      <c r="AI71" s="56" t="str">
        <f t="shared" si="69"/>
        <v/>
      </c>
      <c r="AJ71" s="74">
        <f t="shared" si="35"/>
        <v>0</v>
      </c>
      <c r="AK71" s="30"/>
    </row>
    <row r="72" spans="1:37" s="17" customFormat="1" ht="15.75" hidden="1">
      <c r="A72" s="15" t="str">
        <f>IF($A$1="","",IF(MAX($A$9:A71)+1&gt;$A$1,"",MAX($A$9:A71)+1))</f>
        <v/>
      </c>
      <c r="B72" s="12" t="str">
        <f t="shared" si="36"/>
        <v/>
      </c>
      <c r="C72" s="13" t="str">
        <f t="shared" si="37"/>
        <v/>
      </c>
      <c r="D72" s="14" t="str">
        <f t="shared" si="38"/>
        <v/>
      </c>
      <c r="E72" s="23" t="str">
        <f t="shared" si="39"/>
        <v/>
      </c>
      <c r="F72" s="56" t="str">
        <f t="shared" si="40"/>
        <v/>
      </c>
      <c r="G72" s="56" t="str">
        <f t="shared" si="41"/>
        <v/>
      </c>
      <c r="H72" s="56" t="str">
        <f t="shared" si="42"/>
        <v/>
      </c>
      <c r="I72" s="56" t="str">
        <f t="shared" si="43"/>
        <v/>
      </c>
      <c r="J72" s="56" t="str">
        <f t="shared" si="44"/>
        <v/>
      </c>
      <c r="K72" s="56" t="str">
        <f t="shared" si="45"/>
        <v/>
      </c>
      <c r="L72" s="56" t="str">
        <f t="shared" si="46"/>
        <v/>
      </c>
      <c r="M72" s="56" t="str">
        <f t="shared" si="47"/>
        <v/>
      </c>
      <c r="N72" s="56" t="str">
        <f t="shared" si="48"/>
        <v/>
      </c>
      <c r="O72" s="56" t="str">
        <f t="shared" si="49"/>
        <v/>
      </c>
      <c r="P72" s="56" t="str">
        <f t="shared" si="50"/>
        <v/>
      </c>
      <c r="Q72" s="56" t="str">
        <f t="shared" si="51"/>
        <v/>
      </c>
      <c r="R72" s="56" t="str">
        <f t="shared" si="52"/>
        <v/>
      </c>
      <c r="S72" s="56" t="str">
        <f t="shared" si="53"/>
        <v/>
      </c>
      <c r="T72" s="56" t="str">
        <f t="shared" si="54"/>
        <v/>
      </c>
      <c r="U72" s="56" t="str">
        <f t="shared" si="55"/>
        <v/>
      </c>
      <c r="V72" s="56" t="str">
        <f t="shared" si="56"/>
        <v/>
      </c>
      <c r="W72" s="56" t="str">
        <f t="shared" si="57"/>
        <v/>
      </c>
      <c r="X72" s="56" t="str">
        <f t="shared" si="58"/>
        <v/>
      </c>
      <c r="Y72" s="56" t="str">
        <f t="shared" si="59"/>
        <v/>
      </c>
      <c r="Z72" s="56" t="str">
        <f t="shared" si="60"/>
        <v/>
      </c>
      <c r="AA72" s="56" t="str">
        <f t="shared" si="61"/>
        <v/>
      </c>
      <c r="AB72" s="56" t="str">
        <f t="shared" si="62"/>
        <v/>
      </c>
      <c r="AC72" s="56" t="str">
        <f t="shared" si="63"/>
        <v/>
      </c>
      <c r="AD72" s="56" t="str">
        <f t="shared" si="64"/>
        <v/>
      </c>
      <c r="AE72" s="56" t="str">
        <f t="shared" si="65"/>
        <v/>
      </c>
      <c r="AF72" s="56" t="str">
        <f t="shared" si="66"/>
        <v/>
      </c>
      <c r="AG72" s="56" t="str">
        <f t="shared" si="67"/>
        <v/>
      </c>
      <c r="AH72" s="56" t="str">
        <f t="shared" si="68"/>
        <v/>
      </c>
      <c r="AI72" s="56" t="str">
        <f t="shared" si="69"/>
        <v/>
      </c>
      <c r="AJ72" s="74" t="str">
        <f t="shared" ref="AJ72:AJ73" si="70">IF(A72="","",VLOOKUP(A72,Bangke,24,0))</f>
        <v/>
      </c>
      <c r="AK72" s="30"/>
    </row>
    <row r="73" spans="1:37" s="17" customFormat="1" ht="15.75" hidden="1">
      <c r="A73" s="15" t="str">
        <f>IF($A$1="","",IF(MAX($A$9:A72)+1&gt;$A$1,"",MAX($A$9:A72)+1))</f>
        <v/>
      </c>
      <c r="B73" s="12" t="str">
        <f t="shared" si="36"/>
        <v/>
      </c>
      <c r="C73" s="13" t="str">
        <f t="shared" si="37"/>
        <v/>
      </c>
      <c r="D73" s="14" t="str">
        <f t="shared" si="38"/>
        <v/>
      </c>
      <c r="E73" s="23" t="str">
        <f t="shared" si="39"/>
        <v/>
      </c>
      <c r="F73" s="56" t="str">
        <f t="shared" si="40"/>
        <v/>
      </c>
      <c r="G73" s="56" t="str">
        <f t="shared" si="41"/>
        <v/>
      </c>
      <c r="H73" s="56" t="str">
        <f t="shared" si="42"/>
        <v/>
      </c>
      <c r="I73" s="56" t="str">
        <f t="shared" si="43"/>
        <v/>
      </c>
      <c r="J73" s="56" t="str">
        <f t="shared" si="44"/>
        <v/>
      </c>
      <c r="K73" s="56" t="str">
        <f t="shared" si="45"/>
        <v/>
      </c>
      <c r="L73" s="56" t="str">
        <f t="shared" si="46"/>
        <v/>
      </c>
      <c r="M73" s="56" t="str">
        <f t="shared" si="47"/>
        <v/>
      </c>
      <c r="N73" s="56" t="str">
        <f t="shared" si="48"/>
        <v/>
      </c>
      <c r="O73" s="56" t="str">
        <f t="shared" si="49"/>
        <v/>
      </c>
      <c r="P73" s="56" t="str">
        <f t="shared" si="50"/>
        <v/>
      </c>
      <c r="Q73" s="56" t="str">
        <f t="shared" si="51"/>
        <v/>
      </c>
      <c r="R73" s="56" t="str">
        <f t="shared" si="52"/>
        <v/>
      </c>
      <c r="S73" s="56" t="str">
        <f t="shared" si="53"/>
        <v/>
      </c>
      <c r="T73" s="56" t="str">
        <f t="shared" si="54"/>
        <v/>
      </c>
      <c r="U73" s="56" t="str">
        <f t="shared" si="55"/>
        <v/>
      </c>
      <c r="V73" s="56" t="str">
        <f t="shared" si="56"/>
        <v/>
      </c>
      <c r="W73" s="56" t="str">
        <f t="shared" si="57"/>
        <v/>
      </c>
      <c r="X73" s="56" t="str">
        <f t="shared" si="58"/>
        <v/>
      </c>
      <c r="Y73" s="56" t="str">
        <f t="shared" si="59"/>
        <v/>
      </c>
      <c r="Z73" s="56" t="str">
        <f t="shared" si="60"/>
        <v/>
      </c>
      <c r="AA73" s="56" t="str">
        <f t="shared" si="61"/>
        <v/>
      </c>
      <c r="AB73" s="56" t="str">
        <f t="shared" si="62"/>
        <v/>
      </c>
      <c r="AC73" s="56" t="str">
        <f t="shared" si="63"/>
        <v/>
      </c>
      <c r="AD73" s="56" t="str">
        <f t="shared" si="64"/>
        <v/>
      </c>
      <c r="AE73" s="56" t="str">
        <f t="shared" si="65"/>
        <v/>
      </c>
      <c r="AF73" s="56" t="str">
        <f t="shared" si="66"/>
        <v/>
      </c>
      <c r="AG73" s="56" t="str">
        <f t="shared" si="67"/>
        <v/>
      </c>
      <c r="AH73" s="56" t="str">
        <f t="shared" si="68"/>
        <v/>
      </c>
      <c r="AI73" s="56" t="str">
        <f t="shared" si="69"/>
        <v/>
      </c>
      <c r="AJ73" s="74" t="str">
        <f t="shared" si="70"/>
        <v/>
      </c>
      <c r="AK73" s="30"/>
    </row>
    <row r="74" spans="1:37" s="27" customFormat="1" ht="15.75" hidden="1">
      <c r="A74" s="25" t="str">
        <f>IF($A$1="","",IF(MAX($A$9:A73)+1&gt;$A$1,"",MAX($A$9:A73)+1))</f>
        <v/>
      </c>
      <c r="B74" s="12" t="str">
        <f t="shared" ref="B74:B105" si="71">IF(A74="","",IF(VLOOKUP(A74,Bangke,3,0)="","",VLOOKUP(A74,Bangke,3,0)))</f>
        <v/>
      </c>
      <c r="C74" s="13" t="str">
        <f t="shared" ref="C74:C105" si="72">IF(A74="","",IF(VLOOKUP(A74,Bangke,4,0)="","",VLOOKUP(A74,Bangke,4,0)))</f>
        <v/>
      </c>
      <c r="D74" s="14" t="str">
        <f t="shared" ref="D74:D105" si="73">IF(A74="","",VLOOKUP(A74,Bangke,6,0))</f>
        <v/>
      </c>
      <c r="E74" s="23" t="str">
        <f t="shared" ref="E74:E105" si="74">IF(A74="","",VLOOKUP(A74,Bangke,8,0))</f>
        <v/>
      </c>
      <c r="F74" s="56" t="str">
        <f t="shared" ref="F74:F105" si="75">IF($A74="","",(IF(VLOOKUP($A74,Bangke,9,0)=$F$6,VLOOKUP($A74,Bangke,11,0),IF(VLOOKUP($A74,Bangke,12,0)=$F$6,VLOOKUP($A74,Bangke,14,0),IF(VLOOKUP($A74,Bangke,15,0)=$F$6,VLOOKUP($A74,Bangke,17,0),IF(VLOOKUP($A74,Bangke,18,0)=$F$6,VLOOKUP($A74,Bangke,20,0),IF(VLOOKUP($A74,Bangke,21,0)=$F$6,VLOOKUP($A74,Bangke,23,0),IF(VLOOKUP($A74,Bangke,24,0)=$F$6,VLOOKUP($A74,Bangke,26,0),IF(VLOOKUP($A74,Bangke,27,0)=$F$6,VLOOKUP($A74,Bangke,29,0),0)))))))))</f>
        <v/>
      </c>
      <c r="G74" s="56" t="str">
        <f t="shared" ref="G74:G105" si="76">IF($A74="","",(IF(VLOOKUP($A74,Bangke,9,0)=$G$6,VLOOKUP($A74,Bangke,11,0),IF(VLOOKUP($A74,Bangke,12,0)=$G$6,VLOOKUP($A74,Bangke,14,0),IF(VLOOKUP($A74,Bangke,15,0)=$G$6,VLOOKUP($A74,Bangke,17,0),IF(VLOOKUP($A74,Bangke,18,0)=$G$6,VLOOKUP($A74,Bangke,20,0),IF(VLOOKUP($A74,Bangke,21,0)=$G$6,VLOOKUP($A74,Bangke,23,0),IF(VLOOKUP($A74,Bangke,24,0)=$G$6,VLOOKUP($A74,Bangke,26,0),IF(VLOOKUP($A74,Bangke,27,0)=$G$6,VLOOKUP($A74,Bangke,29,0),0)))))))))</f>
        <v/>
      </c>
      <c r="H74" s="56" t="str">
        <f t="shared" ref="H74:H105" si="77">IF($A74="","",(IF(VLOOKUP($A74,Bangke,9,0)=$H$6,VLOOKUP($A74,Bangke,11,0),IF(VLOOKUP($A74,Bangke,12,0)=$H$6,VLOOKUP($A74,Bangke,14,0),IF(VLOOKUP($A74,Bangke,15,0)=$H$6,VLOOKUP($A74,Bangke,17,0),IF(VLOOKUP($A74,Bangke,18,0)=$H$6,VLOOKUP($A74,Bangke,20,0),IF(VLOOKUP($A74,Bangke,21,0)=$H$6,VLOOKUP($A74,Bangke,23,0),IF(VLOOKUP($A74,Bangke,24,0)=$H$6,VLOOKUP($A74,Bangke,26,0),IF(VLOOKUP($A74,Bangke,27,0)=$H$6,VLOOKUP($A74,Bangke,29,0),0)))))))))</f>
        <v/>
      </c>
      <c r="I74" s="56" t="str">
        <f t="shared" ref="I74:I105" si="78">IF($A74="","",(IF(VLOOKUP($A74,Bangke,9,0)=$I$6,VLOOKUP($A74,Bangke,11,0),IF(VLOOKUP($A74,Bangke,12,0)=$I$6,VLOOKUP($A74,Bangke,14,0),IF(VLOOKUP($A74,Bangke,15,0)=$I$6,VLOOKUP($A74,Bangke,17,0),IF(VLOOKUP($A74,Bangke,18,0)=$I$6,VLOOKUP($A74,Bangke,20,0),IF(VLOOKUP($A74,Bangke,21,0)=$I$6,VLOOKUP($A74,Bangke,23,0),IF(VLOOKUP($A74,Bangke,24,0)=$I$6,VLOOKUP($A74,Bangke,26,0),IF(VLOOKUP($A74,Bangke,27,0)=$I$6,VLOOKUP($A74,Bangke,29,0),0)))))))))</f>
        <v/>
      </c>
      <c r="J74" s="56" t="str">
        <f t="shared" ref="J74:J105" si="79">IF($A74="","",(IF(VLOOKUP($A74,Bangke,9,0)=$J$6,VLOOKUP($A74,Bangke,11,0),IF(VLOOKUP($A74,Bangke,12,0)=$J$6,VLOOKUP($A74,Bangke,14,0),IF(VLOOKUP($A74,Bangke,15,0)=$J$6,VLOOKUP($A74,Bangke,17,0),IF(VLOOKUP($A74,Bangke,18,0)=$J$6,VLOOKUP($A74,Bangke,20,0),IF(VLOOKUP($A74,Bangke,21,0)=$J$6,VLOOKUP($A74,Bangke,23,0),IF(VLOOKUP($A74,Bangke,24,0)=$J$6,VLOOKUP($A74,Bangke,26,0),IF(VLOOKUP($A74,Bangke,27,0)=$J$6,VLOOKUP($A74,Bangke,29,0),0)))))))))</f>
        <v/>
      </c>
      <c r="K74" s="56" t="str">
        <f t="shared" ref="K74:K105" si="80">IF($A74="","",(IF(VLOOKUP($A74,Bangke,9,0)=$K$6,VLOOKUP($A74,Bangke,11,0),IF(VLOOKUP($A74,Bangke,12,0)=$K$6,VLOOKUP($A74,Bangke,14,0),IF(VLOOKUP($A74,Bangke,15,0)=$K$6,VLOOKUP($A74,Bangke,17,0),IF(VLOOKUP($A74,Bangke,18,0)=$K$6,VLOOKUP($A74,Bangke,20,0),IF(VLOOKUP($A74,Bangke,21,0)=$K$6,VLOOKUP($A74,Bangke,23,0),IF(VLOOKUP($A74,Bangke,24,0)=$K$6,VLOOKUP($A74,Bangke,26,0),IF(VLOOKUP($A74,Bangke,27,0)=$K$6,VLOOKUP($A74,Bangke,29,0),0)))))))))</f>
        <v/>
      </c>
      <c r="L74" s="56" t="str">
        <f t="shared" ref="L74:L105" si="81">IF($A74="","",(IF(VLOOKUP($A74,Bangke,9,0)=$L$6,VLOOKUP($A74,Bangke,11,0),IF(VLOOKUP($A74,Bangke,12,0)=$L$6,VLOOKUP($A74,Bangke,14,0),IF(VLOOKUP($A74,Bangke,15,0)=$L$6,VLOOKUP($A74,Bangke,17,0),IF(VLOOKUP($A74,Bangke,18,0)=$L$6,VLOOKUP($A74,Bangke,20,0),IF(VLOOKUP($A74,Bangke,21,0)=$L$6,VLOOKUP($A74,Bangke,23,0),IF(VLOOKUP($A74,Bangke,24,0)=$L$6,VLOOKUP($A74,Bangke,26,0),IF(VLOOKUP($A74,Bangke,27,0)=$L$6,VLOOKUP($A74,Bangke,29,0),0)))))))))</f>
        <v/>
      </c>
      <c r="M74" s="56" t="str">
        <f t="shared" ref="M74:M105" si="82">IF($A74="","",(IF(VLOOKUP($A74,Bangke,9,0)=$M$6,VLOOKUP($A74,Bangke,11,0),IF(VLOOKUP($A74,Bangke,12,0)=$M$6,VLOOKUP($A74,Bangke,14,0),IF(VLOOKUP($A74,Bangke,15,0)=$M$6,VLOOKUP($A74,Bangke,17,0),IF(VLOOKUP($A74,Bangke,18,0)=$M$6,VLOOKUP($A74,Bangke,20,0),IF(VLOOKUP($A74,Bangke,21,0)=$M$6,VLOOKUP($A74,Bangke,23,0),IF(VLOOKUP($A74,Bangke,24,0)=$M$6,VLOOKUP($A74,Bangke,26,0),IF(VLOOKUP($A74,Bangke,27,0)=$M$6,VLOOKUP($A74,Bangke,29,0),0)))))))))</f>
        <v/>
      </c>
      <c r="N74" s="56" t="str">
        <f t="shared" ref="N74:N105" si="83">IF($A74="","",(IF(VLOOKUP($A74,Bangke,9,0)=$N$6,VLOOKUP($A74,Bangke,11,0),IF(VLOOKUP($A74,Bangke,12,0)=$N$6,VLOOKUP($A74,Bangke,14,0),IF(VLOOKUP($A74,Bangke,15,0)=$N$6,VLOOKUP($A74,Bangke,17,0),IF(VLOOKUP($A74,Bangke,18,0)=$N$6,VLOOKUP($A74,Bangke,20,0),IF(VLOOKUP($A74,Bangke,21,0)=$N$6,VLOOKUP($A74,Bangke,23,0),IF(VLOOKUP($A74,Bangke,24,0)=$N$6,VLOOKUP($A74,Bangke,26,0),IF(VLOOKUP($A74,Bangke,27,0)=$N$6,VLOOKUP($A74,Bangke,29,0),0)))))))))</f>
        <v/>
      </c>
      <c r="O74" s="56" t="str">
        <f t="shared" ref="O74:O105" si="84">IF($A74="","",(IF(VLOOKUP($A74,Bangke,9,0)=$O$6,VLOOKUP($A74,Bangke,11,0),IF(VLOOKUP($A74,Bangke,12,0)=$O$6,VLOOKUP($A74,Bangke,14,0),IF(VLOOKUP($A74,Bangke,15,0)=$O$6,VLOOKUP($A74,Bangke,17,0),IF(VLOOKUP($A74,Bangke,18,0)=$O$6,VLOOKUP($A74,Bangke,20,0),IF(VLOOKUP($A74,Bangke,21,0)=$O$6,VLOOKUP($A74,Bangke,23,0),IF(VLOOKUP($A74,Bangke,24,0)=$O$6,VLOOKUP($A74,Bangke,26,0),IF(VLOOKUP($A74,Bangke,27,0)=$O$6,VLOOKUP($A74,Bangke,29,0),0)))))))))</f>
        <v/>
      </c>
      <c r="P74" s="56" t="str">
        <f t="shared" ref="P74:P105" si="85">IF($A74="","",(IF(VLOOKUP($A74,Bangke,9,0)=$P$6,VLOOKUP($A74,Bangke,11,0),IF(VLOOKUP($A74,Bangke,12,0)=$P$6,VLOOKUP($A74,Bangke,14,0),IF(VLOOKUP($A74,Bangke,15,0)=$P$6,VLOOKUP($A74,Bangke,17,0),IF(VLOOKUP($A74,Bangke,18,0)=$P$6,VLOOKUP($A74,Bangke,20,0),IF(VLOOKUP($A74,Bangke,21,0)=$P$6,VLOOKUP($A74,Bangke,23,0),IF(VLOOKUP($A74,Bangke,24,0)=$P$6,VLOOKUP($A74,Bangke,26,0),IF(VLOOKUP($A74,Bangke,27,0)=$P$6,VLOOKUP($A74,Bangke,29,0),0)))))))))</f>
        <v/>
      </c>
      <c r="Q74" s="56" t="str">
        <f t="shared" ref="Q74:Q105" si="86">IF($A74="","",(IF(VLOOKUP($A74,Bangke,9,0)=$Q$6,VLOOKUP($A74,Bangke,11,0),IF(VLOOKUP($A74,Bangke,12,0)=$Q$6,VLOOKUP($A74,Bangke,14,0),IF(VLOOKUP($A74,Bangke,15,0)=$Q$6,VLOOKUP($A74,Bangke,17,0),IF(VLOOKUP($A74,Bangke,18,0)=$Q$6,VLOOKUP($A74,Bangke,20,0),IF(VLOOKUP($A74,Bangke,21,0)=$Q$6,VLOOKUP($A74,Bangke,23,0),IF(VLOOKUP($A74,Bangke,24,0)=$Q$6,VLOOKUP($A74,Bangke,26,0),IF(VLOOKUP($A74,Bangke,27,0)=$Q$6,VLOOKUP($A74,Bangke,29,0),0)))))))))</f>
        <v/>
      </c>
      <c r="R74" s="56" t="str">
        <f t="shared" ref="R74:R105" si="87">IF($A74="","",(IF(VLOOKUP($A74,Bangke,9,0)=$R$6,VLOOKUP($A74,Bangke,11,0),IF(VLOOKUP($A74,Bangke,12,0)=$R$6,VLOOKUP($A74,Bangke,14,0),IF(VLOOKUP($A74,Bangke,15,0)=$R$6,VLOOKUP($A74,Bangke,17,0),IF(VLOOKUP($A74,Bangke,18,0)=$R$6,VLOOKUP($A74,Bangke,20,0),IF(VLOOKUP($A74,Bangke,21,0)=$R$6,VLOOKUP($A74,Bangke,23,0),IF(VLOOKUP($A74,Bangke,24,0)=$R$6,VLOOKUP($A74,Bangke,26,0),IF(VLOOKUP($A74,Bangke,27,0)=$R$6,VLOOKUP($A74,Bangke,29,0),0)))))))))</f>
        <v/>
      </c>
      <c r="S74" s="56" t="str">
        <f t="shared" ref="S74:S105" si="88">IF($A74="","",(IF(VLOOKUP($A74,Bangke,9,0)=$S$6,VLOOKUP($A74,Bangke,11,0),IF(VLOOKUP($A74,Bangke,12,0)=$S$6,VLOOKUP($A74,Bangke,14,0),IF(VLOOKUP($A74,Bangke,15,0)=$S$6,VLOOKUP($A74,Bangke,17,0),IF(VLOOKUP($A74,Bangke,18,0)=$S$6,VLOOKUP($A74,Bangke,20,0),IF(VLOOKUP($A74,Bangke,21,0)=$S$6,VLOOKUP($A74,Bangke,23,0),IF(VLOOKUP($A74,Bangke,24,0)=$S$6,VLOOKUP($A74,Bangke,26,0),IF(VLOOKUP($A74,Bangke,27,0)=$S$6,VLOOKUP($A74,Bangke,29,0),0)))))))))</f>
        <v/>
      </c>
      <c r="T74" s="56" t="str">
        <f t="shared" ref="T74:T105" si="89">IF($A74="","",(IF(VLOOKUP($A74,Bangke,9,0)=$T$6,VLOOKUP($A74,Bangke,11,0),IF(VLOOKUP($A74,Bangke,12,0)=$T$6,VLOOKUP($A74,Bangke,14,0),IF(VLOOKUP($A74,Bangke,15,0)=$T$6,VLOOKUP($A74,Bangke,17,0),IF(VLOOKUP($A74,Bangke,18,0)=$T$6,VLOOKUP($A74,Bangke,20,0),IF(VLOOKUP($A74,Bangke,21,0)=$T$6,VLOOKUP($A74,Bangke,23,0),IF(VLOOKUP($A74,Bangke,24,0)=$T$6,VLOOKUP($A74,Bangke,26,0),IF(VLOOKUP($A74,Bangke,27,0)=$T$6,VLOOKUP($A74,Bangke,29,0),0)))))))))</f>
        <v/>
      </c>
      <c r="U74" s="56" t="str">
        <f t="shared" ref="U74:U105" si="90">IF($A74="","",(IF(VLOOKUP($A74,Bangke,9,0)=$U$6,VLOOKUP($A74,Bangke,11,0),IF(VLOOKUP($A74,Bangke,12,0)=$U$6,VLOOKUP($A74,Bangke,14,0),IF(VLOOKUP($A74,Bangke,15,0)=$U$6,VLOOKUP($A74,Bangke,17,0),IF(VLOOKUP($A74,Bangke,18,0)=$U$6,VLOOKUP($A74,Bangke,20,0),IF(VLOOKUP($A74,Bangke,21,0)=$U$6,VLOOKUP($A74,Bangke,23,0),IF(VLOOKUP($A74,Bangke,24,0)=$U$6,VLOOKUP($A74,Bangke,26,0),IF(VLOOKUP($A74,Bangke,27,0)=$U$6,VLOOKUP($A74,Bangke,29,0),0)))))))))</f>
        <v/>
      </c>
      <c r="V74" s="56" t="str">
        <f t="shared" ref="V74:V105" si="91">IF($A74="","",(IF(VLOOKUP($A74,Bangke,9,0)=$V$6,VLOOKUP($A74,Bangke,11,0),IF(VLOOKUP($A74,Bangke,12,0)=$V$6,VLOOKUP($A74,Bangke,14,0),IF(VLOOKUP($A74,Bangke,15,0)=$V$6,VLOOKUP($A74,Bangke,17,0),IF(VLOOKUP($A74,Bangke,18,0)=$V$6,VLOOKUP($A74,Bangke,20,0),IF(VLOOKUP($A74,Bangke,21,0)=$V$6,VLOOKUP($A74,Bangke,23,0),IF(VLOOKUP($A74,Bangke,24,0)=$V$6,VLOOKUP($A74,Bangke,26,0),IF(VLOOKUP($A74,Bangke,27,0)=$V$6,VLOOKUP($A74,Bangke,29,0),0)))))))))</f>
        <v/>
      </c>
      <c r="W74" s="56" t="str">
        <f t="shared" ref="W74:W105" si="92">IF($A74="","",(IF(VLOOKUP($A74,Bangke,9,0)=$W$6,VLOOKUP($A74,Bangke,11,0),IF(VLOOKUP($A74,Bangke,12,0)=$W$6,VLOOKUP($A74,Bangke,14,0),IF(VLOOKUP($A74,Bangke,15,0)=$W$6,VLOOKUP($A74,Bangke,17,0),IF(VLOOKUP($A74,Bangke,18,0)=$W$6,VLOOKUP($A74,Bangke,20,0),IF(VLOOKUP($A74,Bangke,21,0)=$W$6,VLOOKUP($A74,Bangke,23,0),IF(VLOOKUP($A74,Bangke,24,0)=$W$6,VLOOKUP($A74,Bangke,26,0),IF(VLOOKUP($A74,Bangke,27,0)=$W$6,VLOOKUP($A74,Bangke,29,0),0)))))))))</f>
        <v/>
      </c>
      <c r="X74" s="56" t="str">
        <f t="shared" ref="X74:X105" si="93">IF($A74="","",(IF(VLOOKUP($A74,Bangke,9,0)=$X$6,VLOOKUP($A74,Bangke,11,0),IF(VLOOKUP($A74,Bangke,12,0)=$X$6,VLOOKUP($A74,Bangke,14,0),IF(VLOOKUP($A74,Bangke,15,0)=$X$6,VLOOKUP($A74,Bangke,17,0),IF(VLOOKUP($A74,Bangke,18,0)=$X$6,VLOOKUP($A74,Bangke,20,0),IF(VLOOKUP($A74,Bangke,21,0)=$X$6,VLOOKUP($A74,Bangke,23,0),IF(VLOOKUP($A74,Bangke,24,0)=$X$6,VLOOKUP($A74,Bangke,26,0),IF(VLOOKUP($A74,Bangke,27,0)=$X$6,VLOOKUP($A74,Bangke,29,0),0)))))))))</f>
        <v/>
      </c>
      <c r="Y74" s="56" t="str">
        <f t="shared" ref="Y74:Y105" si="94">IF($A74="","",(IF(VLOOKUP($A74,Bangke,9,0)=$Y$6,VLOOKUP($A74,Bangke,11,0),IF(VLOOKUP($A74,Bangke,12,0)=$Y$6,VLOOKUP($A74,Bangke,14,0),IF(VLOOKUP($A74,Bangke,15,0)=$Y$6,VLOOKUP($A74,Bangke,17,0),IF(VLOOKUP($A74,Bangke,18,0)=$Y$6,VLOOKUP($A74,Bangke,20,0),IF(VLOOKUP($A74,Bangke,21,0)=$Y$6,VLOOKUP($A74,Bangke,23,0),IF(VLOOKUP($A74,Bangke,24,0)=$Y$6,VLOOKUP($A74,Bangke,26,0),IF(VLOOKUP($A74,Bangke,27,0)=$Y$6,VLOOKUP($A74,Bangke,29,0),0)))))))))</f>
        <v/>
      </c>
      <c r="Z74" s="56" t="str">
        <f t="shared" ref="Z74:Z105" si="95">IF($A74="","",(IF(VLOOKUP($A74,Bangke,9,0)=$Z$6,VLOOKUP($A74,Bangke,11,0),IF(VLOOKUP($A74,Bangke,12,0)=$Z$6,VLOOKUP($A74,Bangke,14,0),IF(VLOOKUP($A74,Bangke,15,0)=$Z$6,VLOOKUP($A74,Bangke,17,0),IF(VLOOKUP($A74,Bangke,18,0)=$Z$6,VLOOKUP($A74,Bangke,20,0),IF(VLOOKUP($A74,Bangke,21,0)=$Z$6,VLOOKUP($A74,Bangke,23,0),IF(VLOOKUP($A74,Bangke,24,0)=$Z$6,VLOOKUP($A74,Bangke,26,0),IF(VLOOKUP($A74,Bangke,27,0)=$Z$6,VLOOKUP($A74,Bangke,29,0),0)))))))))</f>
        <v/>
      </c>
      <c r="AA74" s="56" t="str">
        <f t="shared" ref="AA74:AA105" si="96">IF($A74="","",(IF(VLOOKUP($A74,Bangke,9,0)=$AAV$6,VLOOKUP($A74,Bangke,11,0),IF(VLOOKUP($A74,Bangke,12,0)=$AAV$6,VLOOKUP($A74,Bangke,14,0),IF(VLOOKUP($A74,Bangke,15,0)=$AAV$6,VLOOKUP($A74,Bangke,17,0),IF(VLOOKUP($A74,Bangke,18,0)=$AAV$6,VLOOKUP($A74,Bangke,20,0),IF(VLOOKUP($A74,Bangke,21,0)=$AAV$6,VLOOKUP($A74,Bangke,23,0),IF(VLOOKUP($A74,Bangke,24,0)=$AAV$6,VLOOKUP($A74,Bangke,26,0),IF(VLOOKUP($A74,Bangke,27,0)=$AAV$6,VLOOKUP($A74,Bangke,29,0),0)))))))))</f>
        <v/>
      </c>
      <c r="AB74" s="56" t="str">
        <f t="shared" ref="AB74:AB105" si="97">IF($A74="","",(IF(VLOOKUP($A74,Bangke,9,0)=$AB$6,VLOOKUP($A74,Bangke,11,0),IF(VLOOKUP($A74,Bangke,12,0)=$AB$6,VLOOKUP($A74,Bangke,14,0),IF(VLOOKUP($A74,Bangke,15,0)=$AB$6,VLOOKUP($A74,Bangke,17,0),IF(VLOOKUP($A74,Bangke,18,0)=$AB$6,VLOOKUP($A74,Bangke,20,0),IF(VLOOKUP($A74,Bangke,21,0)=$AB$6,VLOOKUP($A74,Bangke,23,0),IF(VLOOKUP($A74,Bangke,24,0)=$AB$6,VLOOKUP($A74,Bangke,26,0),IF(VLOOKUP($A74,Bangke,27,0)=$AB$6,VLOOKUP($A74,Bangke,29,0),0)))))))))</f>
        <v/>
      </c>
      <c r="AC74" s="56" t="str">
        <f t="shared" ref="AC74:AC105" si="98">IF($A74="","",(IF(VLOOKUP($A74,Bangke,9,0)=$AC$6,VLOOKUP($A74,Bangke,11,0),IF(VLOOKUP($A74,Bangke,12,0)=$AC$6,VLOOKUP($A74,Bangke,14,0),IF(VLOOKUP($A74,Bangke,15,0)=$AC$6,VLOOKUP($A74,Bangke,17,0),IF(VLOOKUP($A74,Bangke,18,0)=$AC$6,VLOOKUP($A74,Bangke,20,0),IF(VLOOKUP($A74,Bangke,21,0)=$AC$6,VLOOKUP($A74,Bangke,23,0),IF(VLOOKUP($A74,Bangke,24,0)=$AC$6,VLOOKUP($A74,Bangke,26,0),IF(VLOOKUP($A74,Bangke,27,0)=$AC$6,VLOOKUP($A74,Bangke,29,0),0)))))))))</f>
        <v/>
      </c>
      <c r="AD74" s="56" t="str">
        <f t="shared" ref="AD74:AD105" si="99">IF($A74="","",(IF(VLOOKUP($A74,Bangke,9,0)=$AD$6,VLOOKUP($A74,Bangke,11,0),IF(VLOOKUP($A74,Bangke,12,0)=$AD$6,VLOOKUP($A74,Bangke,14,0),IF(VLOOKUP($A74,Bangke,15,0)=$AD$6,VLOOKUP($A74,Bangke,17,0),IF(VLOOKUP($A74,Bangke,18,0)=$AD$6,VLOOKUP($A74,Bangke,20,0),IF(VLOOKUP($A74,Bangke,21,0)=$AD$6,VLOOKUP($A74,Bangke,23,0),IF(VLOOKUP($A74,Bangke,24,0)=$AD$6,VLOOKUP($A74,Bangke,26,0),IF(VLOOKUP($A74,Bangke,27,0)=$AD$6,VLOOKUP($A74,Bangke,29,0),0)))))))))</f>
        <v/>
      </c>
      <c r="AE74" s="56" t="str">
        <f t="shared" ref="AE74:AE105" si="100">IF($A74="","",(IF(VLOOKUP($A74,Bangke,9,0)=$AE$6,VLOOKUP($A74,Bangke,11,0),IF(VLOOKUP($A74,Bangke,12,0)=$AE$6,VLOOKUP($A74,Bangke,14,0),IF(VLOOKUP($A74,Bangke,15,0)=$AE$6,VLOOKUP($A74,Bangke,17,0),IF(VLOOKUP($A74,Bangke,18,0)=$AE$6,VLOOKUP($A74,Bangke,20,0),IF(VLOOKUP($A74,Bangke,21,0)=$AE$6,VLOOKUP($A74,Bangke,23,0),IF(VLOOKUP($A74,Bangke,24,0)=$AE$6,VLOOKUP($A74,Bangke,26,0),IF(VLOOKUP($A74,Bangke,27,0)=$AE$6,VLOOKUP($A74,Bangke,29,0),0)))))))))</f>
        <v/>
      </c>
      <c r="AF74" s="56" t="str">
        <f t="shared" ref="AF74:AF105" si="101">IF($A74="","",(IF(VLOOKUP($A74,Bangke,9,0)=$AF$6,VLOOKUP($A74,Bangke,11,0),IF(VLOOKUP($A74,Bangke,12,0)=$AF$6,VLOOKUP($A74,Bangke,14,0),IF(VLOOKUP($A74,Bangke,15,0)=$AF$6,VLOOKUP($A74,Bangke,17,0),IF(VLOOKUP($A74,Bangke,18,0)=$AF$6,VLOOKUP($A74,Bangke,20,0),IF(VLOOKUP($A74,Bangke,21,0)=$AF$6,VLOOKUP($A74,Bangke,23,0),IF(VLOOKUP($A74,Bangke,24,0)=$AF$6,VLOOKUP($A74,Bangke,26,0),IF(VLOOKUP($A74,Bangke,27,0)=$AF$6,VLOOKUP($A74,Bangke,29,0),0)))))))))</f>
        <v/>
      </c>
      <c r="AG74" s="56" t="str">
        <f t="shared" ref="AG74:AG105" si="102">IF($A74="","",(IF(VLOOKUP($A74,Bangke,9,0)=$AG$6,VLOOKUP($A74,Bangke,11,0),IF(VLOOKUP($A74,Bangke,12,0)=$AG$6,VLOOKUP($A74,Bangke,14,0),IF(VLOOKUP($A74,Bangke,15,0)=$AG$6,VLOOKUP($A74,Bangke,17,0),IF(VLOOKUP($A74,Bangke,18,0)=$AG$6,VLOOKUP($A74,Bangke,20,0),IF(VLOOKUP($A74,Bangke,21,0)=$AG$6,VLOOKUP($A74,Bangke,23,0),IF(VLOOKUP($A74,Bangke,24,0)=$AG$6,VLOOKUP($A74,Bangke,26,0),IF(VLOOKUP($A74,Bangke,27,0)=$AG$6,VLOOKUP($A74,Bangke,29,0),0)))))))))</f>
        <v/>
      </c>
      <c r="AH74" s="56" t="str">
        <f t="shared" ref="AH74:AH105" si="103">IF($A74="","",(IF(VLOOKUP($A74,Bangke,9,0)=$AH$6,VLOOKUP($A74,Bangke,11,0),IF(VLOOKUP($A74,Bangke,12,0)=$AH$6,VLOOKUP($A74,Bangke,14,0),IF(VLOOKUP($A74,Bangke,15,0)=$AH$6,VLOOKUP($A74,Bangke,17,0),IF(VLOOKUP($A74,Bangke,18,0)=$AH$6,VLOOKUP($A74,Bangke,20,0),IF(VLOOKUP($A74,Bangke,21,0)=$AH$6,VLOOKUP($A74,Bangke,23,0),IF(VLOOKUP($A74,Bangke,24,0)=$AH$6,VLOOKUP($A74,Bangke,26,0),IF(VLOOKUP($A74,Bangke,27,0)=$AH$6,VLOOKUP($A74,Bangke,29,0),0)))))))))</f>
        <v/>
      </c>
      <c r="AI74" s="56" t="str">
        <f t="shared" ref="AI74:AI105" si="104">IF($A74="","",(IF(VLOOKUP($A74,Bangke,9,0)=$AI$6,VLOOKUP($A74,Bangke,11,0),IF(VLOOKUP($A74,Bangke,12,0)=$AI$6,VLOOKUP($A74,Bangke,14,0),IF(VLOOKUP($A74,Bangke,15,0)=$AI$6,VLOOKUP($A74,Bangke,17,0),IF(VLOOKUP($A74,Bangke,18,0)=$AI$6,VLOOKUP($A74,Bangke,20,0),IF(VLOOKUP($A74,Bangke,21,0)=$AI$6,VLOOKUP($A74,Bangke,23,0),IF(VLOOKUP($A74,Bangke,24,0)=$AI$6,VLOOKUP($A74,Bangke,26,0),IF(VLOOKUP($A74,Bangke,27,0)=$AI$6,VLOOKUP($A74,Bangke,29,0),0)))))))))</f>
        <v/>
      </c>
      <c r="AJ74" s="74" t="str">
        <f t="shared" ref="AJ74:AJ105" si="105">IF(A74="","",VLOOKUP(A74,Bangke,24,0))</f>
        <v/>
      </c>
      <c r="AK74" s="30"/>
    </row>
    <row r="75" spans="1:37" s="17" customFormat="1" ht="15.75" hidden="1">
      <c r="A75" s="15" t="str">
        <f>IF($A$1="","",IF(MAX($A$9:A74)+1&gt;$A$1,"",MAX($A$9:A74)+1))</f>
        <v/>
      </c>
      <c r="B75" s="12" t="str">
        <f t="shared" si="71"/>
        <v/>
      </c>
      <c r="C75" s="13" t="str">
        <f t="shared" si="72"/>
        <v/>
      </c>
      <c r="D75" s="14" t="str">
        <f t="shared" si="73"/>
        <v/>
      </c>
      <c r="E75" s="23" t="str">
        <f t="shared" si="74"/>
        <v/>
      </c>
      <c r="F75" s="56" t="str">
        <f t="shared" si="75"/>
        <v/>
      </c>
      <c r="G75" s="56" t="str">
        <f t="shared" si="76"/>
        <v/>
      </c>
      <c r="H75" s="56" t="str">
        <f t="shared" si="77"/>
        <v/>
      </c>
      <c r="I75" s="56" t="str">
        <f t="shared" si="78"/>
        <v/>
      </c>
      <c r="J75" s="56" t="str">
        <f t="shared" si="79"/>
        <v/>
      </c>
      <c r="K75" s="56" t="str">
        <f t="shared" si="80"/>
        <v/>
      </c>
      <c r="L75" s="56" t="str">
        <f t="shared" si="81"/>
        <v/>
      </c>
      <c r="M75" s="56" t="str">
        <f t="shared" si="82"/>
        <v/>
      </c>
      <c r="N75" s="56" t="str">
        <f t="shared" si="83"/>
        <v/>
      </c>
      <c r="O75" s="56" t="str">
        <f t="shared" si="84"/>
        <v/>
      </c>
      <c r="P75" s="56" t="str">
        <f t="shared" si="85"/>
        <v/>
      </c>
      <c r="Q75" s="56" t="str">
        <f t="shared" si="86"/>
        <v/>
      </c>
      <c r="R75" s="56" t="str">
        <f t="shared" si="87"/>
        <v/>
      </c>
      <c r="S75" s="56" t="str">
        <f t="shared" si="88"/>
        <v/>
      </c>
      <c r="T75" s="56" t="str">
        <f t="shared" si="89"/>
        <v/>
      </c>
      <c r="U75" s="56" t="str">
        <f t="shared" si="90"/>
        <v/>
      </c>
      <c r="V75" s="56" t="str">
        <f t="shared" si="91"/>
        <v/>
      </c>
      <c r="W75" s="56" t="str">
        <f t="shared" si="92"/>
        <v/>
      </c>
      <c r="X75" s="56" t="str">
        <f t="shared" si="93"/>
        <v/>
      </c>
      <c r="Y75" s="56" t="str">
        <f t="shared" si="94"/>
        <v/>
      </c>
      <c r="Z75" s="56" t="str">
        <f t="shared" si="95"/>
        <v/>
      </c>
      <c r="AA75" s="56" t="str">
        <f t="shared" si="96"/>
        <v/>
      </c>
      <c r="AB75" s="56" t="str">
        <f t="shared" si="97"/>
        <v/>
      </c>
      <c r="AC75" s="56" t="str">
        <f t="shared" si="98"/>
        <v/>
      </c>
      <c r="AD75" s="56" t="str">
        <f t="shared" si="99"/>
        <v/>
      </c>
      <c r="AE75" s="56" t="str">
        <f t="shared" si="100"/>
        <v/>
      </c>
      <c r="AF75" s="56" t="str">
        <f t="shared" si="101"/>
        <v/>
      </c>
      <c r="AG75" s="56" t="str">
        <f t="shared" si="102"/>
        <v/>
      </c>
      <c r="AH75" s="56" t="str">
        <f t="shared" si="103"/>
        <v/>
      </c>
      <c r="AI75" s="56" t="str">
        <f t="shared" si="104"/>
        <v/>
      </c>
      <c r="AJ75" s="74" t="str">
        <f t="shared" si="105"/>
        <v/>
      </c>
      <c r="AK75" s="30"/>
    </row>
    <row r="76" spans="1:37" s="17" customFormat="1" ht="15.75" hidden="1">
      <c r="A76" s="15" t="str">
        <f>IF($A$1="","",IF(MAX($A$9:A75)+1&gt;$A$1,"",MAX($A$9:A75)+1))</f>
        <v/>
      </c>
      <c r="B76" s="12" t="str">
        <f t="shared" si="71"/>
        <v/>
      </c>
      <c r="C76" s="13" t="str">
        <f t="shared" si="72"/>
        <v/>
      </c>
      <c r="D76" s="14" t="str">
        <f t="shared" si="73"/>
        <v/>
      </c>
      <c r="E76" s="23" t="str">
        <f t="shared" si="74"/>
        <v/>
      </c>
      <c r="F76" s="56" t="str">
        <f t="shared" si="75"/>
        <v/>
      </c>
      <c r="G76" s="56" t="str">
        <f t="shared" si="76"/>
        <v/>
      </c>
      <c r="H76" s="56" t="str">
        <f t="shared" si="77"/>
        <v/>
      </c>
      <c r="I76" s="56" t="str">
        <f t="shared" si="78"/>
        <v/>
      </c>
      <c r="J76" s="56" t="str">
        <f t="shared" si="79"/>
        <v/>
      </c>
      <c r="K76" s="56" t="str">
        <f t="shared" si="80"/>
        <v/>
      </c>
      <c r="L76" s="56" t="str">
        <f t="shared" si="81"/>
        <v/>
      </c>
      <c r="M76" s="56" t="str">
        <f t="shared" si="82"/>
        <v/>
      </c>
      <c r="N76" s="56" t="str">
        <f t="shared" si="83"/>
        <v/>
      </c>
      <c r="O76" s="56" t="str">
        <f t="shared" si="84"/>
        <v/>
      </c>
      <c r="P76" s="56" t="str">
        <f t="shared" si="85"/>
        <v/>
      </c>
      <c r="Q76" s="56" t="str">
        <f t="shared" si="86"/>
        <v/>
      </c>
      <c r="R76" s="56" t="str">
        <f t="shared" si="87"/>
        <v/>
      </c>
      <c r="S76" s="56" t="str">
        <f t="shared" si="88"/>
        <v/>
      </c>
      <c r="T76" s="56" t="str">
        <f t="shared" si="89"/>
        <v/>
      </c>
      <c r="U76" s="56" t="str">
        <f t="shared" si="90"/>
        <v/>
      </c>
      <c r="V76" s="56" t="str">
        <f t="shared" si="91"/>
        <v/>
      </c>
      <c r="W76" s="56" t="str">
        <f t="shared" si="92"/>
        <v/>
      </c>
      <c r="X76" s="56" t="str">
        <f t="shared" si="93"/>
        <v/>
      </c>
      <c r="Y76" s="56" t="str">
        <f t="shared" si="94"/>
        <v/>
      </c>
      <c r="Z76" s="56" t="str">
        <f t="shared" si="95"/>
        <v/>
      </c>
      <c r="AA76" s="56" t="str">
        <f t="shared" si="96"/>
        <v/>
      </c>
      <c r="AB76" s="56" t="str">
        <f t="shared" si="97"/>
        <v/>
      </c>
      <c r="AC76" s="56" t="str">
        <f t="shared" si="98"/>
        <v/>
      </c>
      <c r="AD76" s="56" t="str">
        <f t="shared" si="99"/>
        <v/>
      </c>
      <c r="AE76" s="56" t="str">
        <f t="shared" si="100"/>
        <v/>
      </c>
      <c r="AF76" s="56" t="str">
        <f t="shared" si="101"/>
        <v/>
      </c>
      <c r="AG76" s="56" t="str">
        <f t="shared" si="102"/>
        <v/>
      </c>
      <c r="AH76" s="56" t="str">
        <f t="shared" si="103"/>
        <v/>
      </c>
      <c r="AI76" s="56" t="str">
        <f t="shared" si="104"/>
        <v/>
      </c>
      <c r="AJ76" s="74" t="str">
        <f t="shared" si="105"/>
        <v/>
      </c>
      <c r="AK76" s="30"/>
    </row>
    <row r="77" spans="1:37" s="27" customFormat="1" ht="15.75" hidden="1">
      <c r="A77" s="25" t="str">
        <f>IF($A$1="","",IF(MAX($A$9:A76)+1&gt;$A$1,"",MAX($A$9:A76)+1))</f>
        <v/>
      </c>
      <c r="B77" s="12" t="str">
        <f t="shared" si="71"/>
        <v/>
      </c>
      <c r="C77" s="13" t="str">
        <f t="shared" si="72"/>
        <v/>
      </c>
      <c r="D77" s="14" t="str">
        <f t="shared" si="73"/>
        <v/>
      </c>
      <c r="E77" s="23" t="str">
        <f t="shared" si="74"/>
        <v/>
      </c>
      <c r="F77" s="56" t="str">
        <f t="shared" si="75"/>
        <v/>
      </c>
      <c r="G77" s="56" t="str">
        <f t="shared" si="76"/>
        <v/>
      </c>
      <c r="H77" s="56" t="str">
        <f t="shared" si="77"/>
        <v/>
      </c>
      <c r="I77" s="56" t="str">
        <f t="shared" si="78"/>
        <v/>
      </c>
      <c r="J77" s="56" t="str">
        <f t="shared" si="79"/>
        <v/>
      </c>
      <c r="K77" s="56" t="str">
        <f t="shared" si="80"/>
        <v/>
      </c>
      <c r="L77" s="56" t="str">
        <f t="shared" si="81"/>
        <v/>
      </c>
      <c r="M77" s="56" t="str">
        <f t="shared" si="82"/>
        <v/>
      </c>
      <c r="N77" s="56" t="str">
        <f t="shared" si="83"/>
        <v/>
      </c>
      <c r="O77" s="56" t="str">
        <f t="shared" si="84"/>
        <v/>
      </c>
      <c r="P77" s="56" t="str">
        <f t="shared" si="85"/>
        <v/>
      </c>
      <c r="Q77" s="56" t="str">
        <f t="shared" si="86"/>
        <v/>
      </c>
      <c r="R77" s="56" t="str">
        <f t="shared" si="87"/>
        <v/>
      </c>
      <c r="S77" s="56" t="str">
        <f t="shared" si="88"/>
        <v/>
      </c>
      <c r="T77" s="56" t="str">
        <f t="shared" si="89"/>
        <v/>
      </c>
      <c r="U77" s="56" t="str">
        <f t="shared" si="90"/>
        <v/>
      </c>
      <c r="V77" s="56" t="str">
        <f t="shared" si="91"/>
        <v/>
      </c>
      <c r="W77" s="56" t="str">
        <f t="shared" si="92"/>
        <v/>
      </c>
      <c r="X77" s="56" t="str">
        <f t="shared" si="93"/>
        <v/>
      </c>
      <c r="Y77" s="56" t="str">
        <f t="shared" si="94"/>
        <v/>
      </c>
      <c r="Z77" s="56" t="str">
        <f t="shared" si="95"/>
        <v/>
      </c>
      <c r="AA77" s="56" t="str">
        <f t="shared" si="96"/>
        <v/>
      </c>
      <c r="AB77" s="56" t="str">
        <f t="shared" si="97"/>
        <v/>
      </c>
      <c r="AC77" s="56" t="str">
        <f t="shared" si="98"/>
        <v/>
      </c>
      <c r="AD77" s="56" t="str">
        <f t="shared" si="99"/>
        <v/>
      </c>
      <c r="AE77" s="56" t="str">
        <f t="shared" si="100"/>
        <v/>
      </c>
      <c r="AF77" s="56" t="str">
        <f t="shared" si="101"/>
        <v/>
      </c>
      <c r="AG77" s="56" t="str">
        <f t="shared" si="102"/>
        <v/>
      </c>
      <c r="AH77" s="56" t="str">
        <f t="shared" si="103"/>
        <v/>
      </c>
      <c r="AI77" s="56" t="str">
        <f t="shared" si="104"/>
        <v/>
      </c>
      <c r="AJ77" s="74" t="str">
        <f t="shared" si="105"/>
        <v/>
      </c>
      <c r="AK77" s="30"/>
    </row>
    <row r="78" spans="1:37" s="17" customFormat="1" ht="15.75" hidden="1">
      <c r="A78" s="15" t="str">
        <f>IF($A$1="","",IF(MAX($A$9:A77)+1&gt;$A$1,"",MAX($A$9:A77)+1))</f>
        <v/>
      </c>
      <c r="B78" s="12" t="str">
        <f t="shared" si="71"/>
        <v/>
      </c>
      <c r="C78" s="13" t="str">
        <f t="shared" si="72"/>
        <v/>
      </c>
      <c r="D78" s="14" t="str">
        <f t="shared" si="73"/>
        <v/>
      </c>
      <c r="E78" s="23" t="str">
        <f t="shared" si="74"/>
        <v/>
      </c>
      <c r="F78" s="56" t="str">
        <f t="shared" si="75"/>
        <v/>
      </c>
      <c r="G78" s="56" t="str">
        <f t="shared" si="76"/>
        <v/>
      </c>
      <c r="H78" s="56" t="str">
        <f t="shared" si="77"/>
        <v/>
      </c>
      <c r="I78" s="56" t="str">
        <f t="shared" si="78"/>
        <v/>
      </c>
      <c r="J78" s="56" t="str">
        <f t="shared" si="79"/>
        <v/>
      </c>
      <c r="K78" s="56" t="str">
        <f t="shared" si="80"/>
        <v/>
      </c>
      <c r="L78" s="56" t="str">
        <f t="shared" si="81"/>
        <v/>
      </c>
      <c r="M78" s="56" t="str">
        <f t="shared" si="82"/>
        <v/>
      </c>
      <c r="N78" s="56" t="str">
        <f t="shared" si="83"/>
        <v/>
      </c>
      <c r="O78" s="56" t="str">
        <f t="shared" si="84"/>
        <v/>
      </c>
      <c r="P78" s="56" t="str">
        <f t="shared" si="85"/>
        <v/>
      </c>
      <c r="Q78" s="56" t="str">
        <f t="shared" si="86"/>
        <v/>
      </c>
      <c r="R78" s="56" t="str">
        <f t="shared" si="87"/>
        <v/>
      </c>
      <c r="S78" s="56" t="str">
        <f t="shared" si="88"/>
        <v/>
      </c>
      <c r="T78" s="56" t="str">
        <f t="shared" si="89"/>
        <v/>
      </c>
      <c r="U78" s="56" t="str">
        <f t="shared" si="90"/>
        <v/>
      </c>
      <c r="V78" s="56" t="str">
        <f t="shared" si="91"/>
        <v/>
      </c>
      <c r="W78" s="56" t="str">
        <f t="shared" si="92"/>
        <v/>
      </c>
      <c r="X78" s="56" t="str">
        <f t="shared" si="93"/>
        <v/>
      </c>
      <c r="Y78" s="56" t="str">
        <f t="shared" si="94"/>
        <v/>
      </c>
      <c r="Z78" s="56" t="str">
        <f t="shared" si="95"/>
        <v/>
      </c>
      <c r="AA78" s="56" t="str">
        <f t="shared" si="96"/>
        <v/>
      </c>
      <c r="AB78" s="56" t="str">
        <f t="shared" si="97"/>
        <v/>
      </c>
      <c r="AC78" s="56" t="str">
        <f t="shared" si="98"/>
        <v/>
      </c>
      <c r="AD78" s="56" t="str">
        <f t="shared" si="99"/>
        <v/>
      </c>
      <c r="AE78" s="56" t="str">
        <f t="shared" si="100"/>
        <v/>
      </c>
      <c r="AF78" s="56" t="str">
        <f t="shared" si="101"/>
        <v/>
      </c>
      <c r="AG78" s="56" t="str">
        <f t="shared" si="102"/>
        <v/>
      </c>
      <c r="AH78" s="56" t="str">
        <f t="shared" si="103"/>
        <v/>
      </c>
      <c r="AI78" s="56" t="str">
        <f t="shared" si="104"/>
        <v/>
      </c>
      <c r="AJ78" s="74" t="str">
        <f t="shared" si="105"/>
        <v/>
      </c>
      <c r="AK78" s="30"/>
    </row>
    <row r="79" spans="1:37" s="17" customFormat="1" ht="15.75" hidden="1">
      <c r="A79" s="15" t="str">
        <f>IF($A$1="","",IF(MAX($A$9:A78)+1&gt;$A$1,"",MAX($A$9:A78)+1))</f>
        <v/>
      </c>
      <c r="B79" s="12" t="str">
        <f t="shared" si="71"/>
        <v/>
      </c>
      <c r="C79" s="13" t="str">
        <f t="shared" si="72"/>
        <v/>
      </c>
      <c r="D79" s="14" t="str">
        <f t="shared" si="73"/>
        <v/>
      </c>
      <c r="E79" s="23" t="str">
        <f t="shared" si="74"/>
        <v/>
      </c>
      <c r="F79" s="56" t="str">
        <f t="shared" si="75"/>
        <v/>
      </c>
      <c r="G79" s="56" t="str">
        <f t="shared" si="76"/>
        <v/>
      </c>
      <c r="H79" s="56" t="str">
        <f t="shared" si="77"/>
        <v/>
      </c>
      <c r="I79" s="56" t="str">
        <f t="shared" si="78"/>
        <v/>
      </c>
      <c r="J79" s="56" t="str">
        <f t="shared" si="79"/>
        <v/>
      </c>
      <c r="K79" s="56" t="str">
        <f t="shared" si="80"/>
        <v/>
      </c>
      <c r="L79" s="56" t="str">
        <f t="shared" si="81"/>
        <v/>
      </c>
      <c r="M79" s="56" t="str">
        <f t="shared" si="82"/>
        <v/>
      </c>
      <c r="N79" s="56" t="str">
        <f t="shared" si="83"/>
        <v/>
      </c>
      <c r="O79" s="56" t="str">
        <f t="shared" si="84"/>
        <v/>
      </c>
      <c r="P79" s="56" t="str">
        <f t="shared" si="85"/>
        <v/>
      </c>
      <c r="Q79" s="56" t="str">
        <f t="shared" si="86"/>
        <v/>
      </c>
      <c r="R79" s="56" t="str">
        <f t="shared" si="87"/>
        <v/>
      </c>
      <c r="S79" s="56" t="str">
        <f t="shared" si="88"/>
        <v/>
      </c>
      <c r="T79" s="56" t="str">
        <f t="shared" si="89"/>
        <v/>
      </c>
      <c r="U79" s="56" t="str">
        <f t="shared" si="90"/>
        <v/>
      </c>
      <c r="V79" s="56" t="str">
        <f t="shared" si="91"/>
        <v/>
      </c>
      <c r="W79" s="56" t="str">
        <f t="shared" si="92"/>
        <v/>
      </c>
      <c r="X79" s="56" t="str">
        <f t="shared" si="93"/>
        <v/>
      </c>
      <c r="Y79" s="56" t="str">
        <f t="shared" si="94"/>
        <v/>
      </c>
      <c r="Z79" s="56" t="str">
        <f t="shared" si="95"/>
        <v/>
      </c>
      <c r="AA79" s="56" t="str">
        <f t="shared" si="96"/>
        <v/>
      </c>
      <c r="AB79" s="56" t="str">
        <f t="shared" si="97"/>
        <v/>
      </c>
      <c r="AC79" s="56" t="str">
        <f t="shared" si="98"/>
        <v/>
      </c>
      <c r="AD79" s="56" t="str">
        <f t="shared" si="99"/>
        <v/>
      </c>
      <c r="AE79" s="56" t="str">
        <f t="shared" si="100"/>
        <v/>
      </c>
      <c r="AF79" s="56" t="str">
        <f t="shared" si="101"/>
        <v/>
      </c>
      <c r="AG79" s="56" t="str">
        <f t="shared" si="102"/>
        <v/>
      </c>
      <c r="AH79" s="56" t="str">
        <f t="shared" si="103"/>
        <v/>
      </c>
      <c r="AI79" s="56" t="str">
        <f t="shared" si="104"/>
        <v/>
      </c>
      <c r="AJ79" s="74" t="str">
        <f t="shared" si="105"/>
        <v/>
      </c>
      <c r="AK79" s="30"/>
    </row>
    <row r="80" spans="1:37" s="17" customFormat="1" ht="15.75" hidden="1">
      <c r="A80" s="15" t="str">
        <f>IF($A$1="","",IF(MAX($A$9:A79)+1&gt;$A$1,"",MAX($A$9:A79)+1))</f>
        <v/>
      </c>
      <c r="B80" s="12" t="str">
        <f t="shared" si="71"/>
        <v/>
      </c>
      <c r="C80" s="13" t="str">
        <f t="shared" si="72"/>
        <v/>
      </c>
      <c r="D80" s="14" t="str">
        <f t="shared" si="73"/>
        <v/>
      </c>
      <c r="E80" s="23" t="str">
        <f t="shared" si="74"/>
        <v/>
      </c>
      <c r="F80" s="56" t="str">
        <f t="shared" si="75"/>
        <v/>
      </c>
      <c r="G80" s="56" t="str">
        <f t="shared" si="76"/>
        <v/>
      </c>
      <c r="H80" s="56" t="str">
        <f t="shared" si="77"/>
        <v/>
      </c>
      <c r="I80" s="56" t="str">
        <f t="shared" si="78"/>
        <v/>
      </c>
      <c r="J80" s="56" t="str">
        <f t="shared" si="79"/>
        <v/>
      </c>
      <c r="K80" s="56" t="str">
        <f t="shared" si="80"/>
        <v/>
      </c>
      <c r="L80" s="56" t="str">
        <f t="shared" si="81"/>
        <v/>
      </c>
      <c r="M80" s="56" t="str">
        <f t="shared" si="82"/>
        <v/>
      </c>
      <c r="N80" s="56" t="str">
        <f t="shared" si="83"/>
        <v/>
      </c>
      <c r="O80" s="56" t="str">
        <f t="shared" si="84"/>
        <v/>
      </c>
      <c r="P80" s="56" t="str">
        <f t="shared" si="85"/>
        <v/>
      </c>
      <c r="Q80" s="56" t="str">
        <f t="shared" si="86"/>
        <v/>
      </c>
      <c r="R80" s="56" t="str">
        <f t="shared" si="87"/>
        <v/>
      </c>
      <c r="S80" s="56" t="str">
        <f t="shared" si="88"/>
        <v/>
      </c>
      <c r="T80" s="56" t="str">
        <f t="shared" si="89"/>
        <v/>
      </c>
      <c r="U80" s="56" t="str">
        <f t="shared" si="90"/>
        <v/>
      </c>
      <c r="V80" s="56" t="str">
        <f t="shared" si="91"/>
        <v/>
      </c>
      <c r="W80" s="56" t="str">
        <f t="shared" si="92"/>
        <v/>
      </c>
      <c r="X80" s="56" t="str">
        <f t="shared" si="93"/>
        <v/>
      </c>
      <c r="Y80" s="56" t="str">
        <f t="shared" si="94"/>
        <v/>
      </c>
      <c r="Z80" s="56" t="str">
        <f t="shared" si="95"/>
        <v/>
      </c>
      <c r="AA80" s="56" t="str">
        <f t="shared" si="96"/>
        <v/>
      </c>
      <c r="AB80" s="56" t="str">
        <f t="shared" si="97"/>
        <v/>
      </c>
      <c r="AC80" s="56" t="str">
        <f t="shared" si="98"/>
        <v/>
      </c>
      <c r="AD80" s="56" t="str">
        <f t="shared" si="99"/>
        <v/>
      </c>
      <c r="AE80" s="56" t="str">
        <f t="shared" si="100"/>
        <v/>
      </c>
      <c r="AF80" s="56" t="str">
        <f t="shared" si="101"/>
        <v/>
      </c>
      <c r="AG80" s="56" t="str">
        <f t="shared" si="102"/>
        <v/>
      </c>
      <c r="AH80" s="56" t="str">
        <f t="shared" si="103"/>
        <v/>
      </c>
      <c r="AI80" s="56" t="str">
        <f t="shared" si="104"/>
        <v/>
      </c>
      <c r="AJ80" s="74" t="str">
        <f t="shared" si="105"/>
        <v/>
      </c>
      <c r="AK80" s="30"/>
    </row>
    <row r="81" spans="1:37" s="27" customFormat="1" ht="15.75" hidden="1">
      <c r="A81" s="25" t="str">
        <f>IF($A$1="","",IF(MAX($A$9:A80)+1&gt;$A$1,"",MAX($A$9:A80)+1))</f>
        <v/>
      </c>
      <c r="B81" s="12" t="str">
        <f t="shared" si="71"/>
        <v/>
      </c>
      <c r="C81" s="13" t="str">
        <f t="shared" si="72"/>
        <v/>
      </c>
      <c r="D81" s="14" t="str">
        <f t="shared" si="73"/>
        <v/>
      </c>
      <c r="E81" s="23" t="str">
        <f t="shared" si="74"/>
        <v/>
      </c>
      <c r="F81" s="56" t="str">
        <f t="shared" si="75"/>
        <v/>
      </c>
      <c r="G81" s="56" t="str">
        <f t="shared" si="76"/>
        <v/>
      </c>
      <c r="H81" s="56" t="str">
        <f t="shared" si="77"/>
        <v/>
      </c>
      <c r="I81" s="56" t="str">
        <f t="shared" si="78"/>
        <v/>
      </c>
      <c r="J81" s="56" t="str">
        <f t="shared" si="79"/>
        <v/>
      </c>
      <c r="K81" s="56" t="str">
        <f t="shared" si="80"/>
        <v/>
      </c>
      <c r="L81" s="56" t="str">
        <f t="shared" si="81"/>
        <v/>
      </c>
      <c r="M81" s="56" t="str">
        <f t="shared" si="82"/>
        <v/>
      </c>
      <c r="N81" s="56" t="str">
        <f t="shared" si="83"/>
        <v/>
      </c>
      <c r="O81" s="56" t="str">
        <f t="shared" si="84"/>
        <v/>
      </c>
      <c r="P81" s="56" t="str">
        <f t="shared" si="85"/>
        <v/>
      </c>
      <c r="Q81" s="56" t="str">
        <f t="shared" si="86"/>
        <v/>
      </c>
      <c r="R81" s="56" t="str">
        <f t="shared" si="87"/>
        <v/>
      </c>
      <c r="S81" s="56" t="str">
        <f t="shared" si="88"/>
        <v/>
      </c>
      <c r="T81" s="56" t="str">
        <f t="shared" si="89"/>
        <v/>
      </c>
      <c r="U81" s="56" t="str">
        <f t="shared" si="90"/>
        <v/>
      </c>
      <c r="V81" s="56" t="str">
        <f t="shared" si="91"/>
        <v/>
      </c>
      <c r="W81" s="56" t="str">
        <f t="shared" si="92"/>
        <v/>
      </c>
      <c r="X81" s="56" t="str">
        <f t="shared" si="93"/>
        <v/>
      </c>
      <c r="Y81" s="56" t="str">
        <f t="shared" si="94"/>
        <v/>
      </c>
      <c r="Z81" s="56" t="str">
        <f t="shared" si="95"/>
        <v/>
      </c>
      <c r="AA81" s="56" t="str">
        <f t="shared" si="96"/>
        <v/>
      </c>
      <c r="AB81" s="56" t="str">
        <f t="shared" si="97"/>
        <v/>
      </c>
      <c r="AC81" s="56" t="str">
        <f t="shared" si="98"/>
        <v/>
      </c>
      <c r="AD81" s="56" t="str">
        <f t="shared" si="99"/>
        <v/>
      </c>
      <c r="AE81" s="56" t="str">
        <f t="shared" si="100"/>
        <v/>
      </c>
      <c r="AF81" s="56" t="str">
        <f t="shared" si="101"/>
        <v/>
      </c>
      <c r="AG81" s="56" t="str">
        <f t="shared" si="102"/>
        <v/>
      </c>
      <c r="AH81" s="56" t="str">
        <f t="shared" si="103"/>
        <v/>
      </c>
      <c r="AI81" s="56" t="str">
        <f t="shared" si="104"/>
        <v/>
      </c>
      <c r="AJ81" s="74" t="str">
        <f t="shared" si="105"/>
        <v/>
      </c>
      <c r="AK81" s="30"/>
    </row>
    <row r="82" spans="1:37" s="17" customFormat="1" ht="15.75" hidden="1">
      <c r="A82" s="15" t="str">
        <f>IF($A$1="","",IF(MAX($A$9:A81)+1&gt;$A$1,"",MAX($A$9:A81)+1))</f>
        <v/>
      </c>
      <c r="B82" s="12" t="str">
        <f t="shared" si="71"/>
        <v/>
      </c>
      <c r="C82" s="13" t="str">
        <f t="shared" si="72"/>
        <v/>
      </c>
      <c r="D82" s="14" t="str">
        <f t="shared" si="73"/>
        <v/>
      </c>
      <c r="E82" s="23" t="str">
        <f t="shared" si="74"/>
        <v/>
      </c>
      <c r="F82" s="56" t="str">
        <f t="shared" si="75"/>
        <v/>
      </c>
      <c r="G82" s="56" t="str">
        <f t="shared" si="76"/>
        <v/>
      </c>
      <c r="H82" s="56" t="str">
        <f t="shared" si="77"/>
        <v/>
      </c>
      <c r="I82" s="56" t="str">
        <f t="shared" si="78"/>
        <v/>
      </c>
      <c r="J82" s="56" t="str">
        <f t="shared" si="79"/>
        <v/>
      </c>
      <c r="K82" s="56" t="str">
        <f t="shared" si="80"/>
        <v/>
      </c>
      <c r="L82" s="56" t="str">
        <f t="shared" si="81"/>
        <v/>
      </c>
      <c r="M82" s="56" t="str">
        <f t="shared" si="82"/>
        <v/>
      </c>
      <c r="N82" s="56" t="str">
        <f t="shared" si="83"/>
        <v/>
      </c>
      <c r="O82" s="56" t="str">
        <f t="shared" si="84"/>
        <v/>
      </c>
      <c r="P82" s="56" t="str">
        <f t="shared" si="85"/>
        <v/>
      </c>
      <c r="Q82" s="56" t="str">
        <f t="shared" si="86"/>
        <v/>
      </c>
      <c r="R82" s="56" t="str">
        <f t="shared" si="87"/>
        <v/>
      </c>
      <c r="S82" s="56" t="str">
        <f t="shared" si="88"/>
        <v/>
      </c>
      <c r="T82" s="56" t="str">
        <f t="shared" si="89"/>
        <v/>
      </c>
      <c r="U82" s="56" t="str">
        <f t="shared" si="90"/>
        <v/>
      </c>
      <c r="V82" s="56" t="str">
        <f t="shared" si="91"/>
        <v/>
      </c>
      <c r="W82" s="56" t="str">
        <f t="shared" si="92"/>
        <v/>
      </c>
      <c r="X82" s="56" t="str">
        <f t="shared" si="93"/>
        <v/>
      </c>
      <c r="Y82" s="56" t="str">
        <f t="shared" si="94"/>
        <v/>
      </c>
      <c r="Z82" s="56" t="str">
        <f t="shared" si="95"/>
        <v/>
      </c>
      <c r="AA82" s="56" t="str">
        <f t="shared" si="96"/>
        <v/>
      </c>
      <c r="AB82" s="56" t="str">
        <f t="shared" si="97"/>
        <v/>
      </c>
      <c r="AC82" s="56" t="str">
        <f t="shared" si="98"/>
        <v/>
      </c>
      <c r="AD82" s="56" t="str">
        <f t="shared" si="99"/>
        <v/>
      </c>
      <c r="AE82" s="56" t="str">
        <f t="shared" si="100"/>
        <v/>
      </c>
      <c r="AF82" s="56" t="str">
        <f t="shared" si="101"/>
        <v/>
      </c>
      <c r="AG82" s="56" t="str">
        <f t="shared" si="102"/>
        <v/>
      </c>
      <c r="AH82" s="56" t="str">
        <f t="shared" si="103"/>
        <v/>
      </c>
      <c r="AI82" s="56" t="str">
        <f t="shared" si="104"/>
        <v/>
      </c>
      <c r="AJ82" s="74" t="str">
        <f t="shared" si="105"/>
        <v/>
      </c>
      <c r="AK82" s="30"/>
    </row>
    <row r="83" spans="1:37" s="17" customFormat="1" ht="15.75" hidden="1">
      <c r="A83" s="15" t="str">
        <f>IF($A$1="","",IF(MAX($A$9:A82)+1&gt;$A$1,"",MAX($A$9:A82)+1))</f>
        <v/>
      </c>
      <c r="B83" s="12" t="str">
        <f t="shared" si="71"/>
        <v/>
      </c>
      <c r="C83" s="13" t="str">
        <f t="shared" si="72"/>
        <v/>
      </c>
      <c r="D83" s="14" t="str">
        <f t="shared" si="73"/>
        <v/>
      </c>
      <c r="E83" s="23" t="str">
        <f t="shared" si="74"/>
        <v/>
      </c>
      <c r="F83" s="56" t="str">
        <f t="shared" si="75"/>
        <v/>
      </c>
      <c r="G83" s="56" t="str">
        <f t="shared" si="76"/>
        <v/>
      </c>
      <c r="H83" s="56" t="str">
        <f t="shared" si="77"/>
        <v/>
      </c>
      <c r="I83" s="56" t="str">
        <f t="shared" si="78"/>
        <v/>
      </c>
      <c r="J83" s="56" t="str">
        <f t="shared" si="79"/>
        <v/>
      </c>
      <c r="K83" s="56" t="str">
        <f t="shared" si="80"/>
        <v/>
      </c>
      <c r="L83" s="56" t="str">
        <f t="shared" si="81"/>
        <v/>
      </c>
      <c r="M83" s="56" t="str">
        <f t="shared" si="82"/>
        <v/>
      </c>
      <c r="N83" s="56" t="str">
        <f t="shared" si="83"/>
        <v/>
      </c>
      <c r="O83" s="56" t="str">
        <f t="shared" si="84"/>
        <v/>
      </c>
      <c r="P83" s="56" t="str">
        <f t="shared" si="85"/>
        <v/>
      </c>
      <c r="Q83" s="56" t="str">
        <f t="shared" si="86"/>
        <v/>
      </c>
      <c r="R83" s="56" t="str">
        <f t="shared" si="87"/>
        <v/>
      </c>
      <c r="S83" s="56" t="str">
        <f t="shared" si="88"/>
        <v/>
      </c>
      <c r="T83" s="56" t="str">
        <f t="shared" si="89"/>
        <v/>
      </c>
      <c r="U83" s="56" t="str">
        <f t="shared" si="90"/>
        <v/>
      </c>
      <c r="V83" s="56" t="str">
        <f t="shared" si="91"/>
        <v/>
      </c>
      <c r="W83" s="56" t="str">
        <f t="shared" si="92"/>
        <v/>
      </c>
      <c r="X83" s="56" t="str">
        <f t="shared" si="93"/>
        <v/>
      </c>
      <c r="Y83" s="56" t="str">
        <f t="shared" si="94"/>
        <v/>
      </c>
      <c r="Z83" s="56" t="str">
        <f t="shared" si="95"/>
        <v/>
      </c>
      <c r="AA83" s="56" t="str">
        <f t="shared" si="96"/>
        <v/>
      </c>
      <c r="AB83" s="56" t="str">
        <f t="shared" si="97"/>
        <v/>
      </c>
      <c r="AC83" s="56" t="str">
        <f t="shared" si="98"/>
        <v/>
      </c>
      <c r="AD83" s="56" t="str">
        <f t="shared" si="99"/>
        <v/>
      </c>
      <c r="AE83" s="56" t="str">
        <f t="shared" si="100"/>
        <v/>
      </c>
      <c r="AF83" s="56" t="str">
        <f t="shared" si="101"/>
        <v/>
      </c>
      <c r="AG83" s="56" t="str">
        <f t="shared" si="102"/>
        <v/>
      </c>
      <c r="AH83" s="56" t="str">
        <f t="shared" si="103"/>
        <v/>
      </c>
      <c r="AI83" s="56" t="str">
        <f t="shared" si="104"/>
        <v/>
      </c>
      <c r="AJ83" s="74" t="str">
        <f t="shared" si="105"/>
        <v/>
      </c>
      <c r="AK83" s="30"/>
    </row>
    <row r="84" spans="1:37" s="17" customFormat="1" ht="15.75" hidden="1">
      <c r="A84" s="15" t="str">
        <f>IF($A$1="","",IF(MAX($A$9:A83)+1&gt;$A$1,"",MAX($A$9:A83)+1))</f>
        <v/>
      </c>
      <c r="B84" s="12" t="str">
        <f t="shared" si="71"/>
        <v/>
      </c>
      <c r="C84" s="13" t="str">
        <f t="shared" si="72"/>
        <v/>
      </c>
      <c r="D84" s="14" t="str">
        <f t="shared" si="73"/>
        <v/>
      </c>
      <c r="E84" s="23" t="str">
        <f t="shared" si="74"/>
        <v/>
      </c>
      <c r="F84" s="56" t="str">
        <f t="shared" si="75"/>
        <v/>
      </c>
      <c r="G84" s="56" t="str">
        <f t="shared" si="76"/>
        <v/>
      </c>
      <c r="H84" s="56" t="str">
        <f t="shared" si="77"/>
        <v/>
      </c>
      <c r="I84" s="56" t="str">
        <f t="shared" si="78"/>
        <v/>
      </c>
      <c r="J84" s="56" t="str">
        <f t="shared" si="79"/>
        <v/>
      </c>
      <c r="K84" s="56" t="str">
        <f t="shared" si="80"/>
        <v/>
      </c>
      <c r="L84" s="56" t="str">
        <f t="shared" si="81"/>
        <v/>
      </c>
      <c r="M84" s="56" t="str">
        <f t="shared" si="82"/>
        <v/>
      </c>
      <c r="N84" s="56" t="str">
        <f t="shared" si="83"/>
        <v/>
      </c>
      <c r="O84" s="56" t="str">
        <f t="shared" si="84"/>
        <v/>
      </c>
      <c r="P84" s="56" t="str">
        <f t="shared" si="85"/>
        <v/>
      </c>
      <c r="Q84" s="56" t="str">
        <f t="shared" si="86"/>
        <v/>
      </c>
      <c r="R84" s="56" t="str">
        <f t="shared" si="87"/>
        <v/>
      </c>
      <c r="S84" s="56" t="str">
        <f t="shared" si="88"/>
        <v/>
      </c>
      <c r="T84" s="56" t="str">
        <f t="shared" si="89"/>
        <v/>
      </c>
      <c r="U84" s="56" t="str">
        <f t="shared" si="90"/>
        <v/>
      </c>
      <c r="V84" s="56" t="str">
        <f t="shared" si="91"/>
        <v/>
      </c>
      <c r="W84" s="56" t="str">
        <f t="shared" si="92"/>
        <v/>
      </c>
      <c r="X84" s="56" t="str">
        <f t="shared" si="93"/>
        <v/>
      </c>
      <c r="Y84" s="56" t="str">
        <f t="shared" si="94"/>
        <v/>
      </c>
      <c r="Z84" s="56" t="str">
        <f t="shared" si="95"/>
        <v/>
      </c>
      <c r="AA84" s="56" t="str">
        <f t="shared" si="96"/>
        <v/>
      </c>
      <c r="AB84" s="56" t="str">
        <f t="shared" si="97"/>
        <v/>
      </c>
      <c r="AC84" s="56" t="str">
        <f t="shared" si="98"/>
        <v/>
      </c>
      <c r="AD84" s="56" t="str">
        <f t="shared" si="99"/>
        <v/>
      </c>
      <c r="AE84" s="56" t="str">
        <f t="shared" si="100"/>
        <v/>
      </c>
      <c r="AF84" s="56" t="str">
        <f t="shared" si="101"/>
        <v/>
      </c>
      <c r="AG84" s="56" t="str">
        <f t="shared" si="102"/>
        <v/>
      </c>
      <c r="AH84" s="56" t="str">
        <f t="shared" si="103"/>
        <v/>
      </c>
      <c r="AI84" s="56" t="str">
        <f t="shared" si="104"/>
        <v/>
      </c>
      <c r="AJ84" s="74" t="str">
        <f t="shared" si="105"/>
        <v/>
      </c>
      <c r="AK84" s="30"/>
    </row>
    <row r="85" spans="1:37" s="17" customFormat="1" ht="15.75" hidden="1">
      <c r="A85" s="15" t="str">
        <f>IF($A$1="","",IF(MAX($A$9:A84)+1&gt;$A$1,"",MAX($A$9:A84)+1))</f>
        <v/>
      </c>
      <c r="B85" s="12" t="str">
        <f t="shared" si="71"/>
        <v/>
      </c>
      <c r="C85" s="13" t="str">
        <f t="shared" si="72"/>
        <v/>
      </c>
      <c r="D85" s="14" t="str">
        <f t="shared" si="73"/>
        <v/>
      </c>
      <c r="E85" s="23" t="str">
        <f t="shared" si="74"/>
        <v/>
      </c>
      <c r="F85" s="56" t="str">
        <f t="shared" si="75"/>
        <v/>
      </c>
      <c r="G85" s="56" t="str">
        <f t="shared" si="76"/>
        <v/>
      </c>
      <c r="H85" s="56" t="str">
        <f t="shared" si="77"/>
        <v/>
      </c>
      <c r="I85" s="56" t="str">
        <f t="shared" si="78"/>
        <v/>
      </c>
      <c r="J85" s="56" t="str">
        <f t="shared" si="79"/>
        <v/>
      </c>
      <c r="K85" s="56" t="str">
        <f t="shared" si="80"/>
        <v/>
      </c>
      <c r="L85" s="56" t="str">
        <f t="shared" si="81"/>
        <v/>
      </c>
      <c r="M85" s="56" t="str">
        <f t="shared" si="82"/>
        <v/>
      </c>
      <c r="N85" s="56" t="str">
        <f t="shared" si="83"/>
        <v/>
      </c>
      <c r="O85" s="56" t="str">
        <f t="shared" si="84"/>
        <v/>
      </c>
      <c r="P85" s="56" t="str">
        <f t="shared" si="85"/>
        <v/>
      </c>
      <c r="Q85" s="56" t="str">
        <f t="shared" si="86"/>
        <v/>
      </c>
      <c r="R85" s="56" t="str">
        <f t="shared" si="87"/>
        <v/>
      </c>
      <c r="S85" s="56" t="str">
        <f t="shared" si="88"/>
        <v/>
      </c>
      <c r="T85" s="56" t="str">
        <f t="shared" si="89"/>
        <v/>
      </c>
      <c r="U85" s="56" t="str">
        <f t="shared" si="90"/>
        <v/>
      </c>
      <c r="V85" s="56" t="str">
        <f t="shared" si="91"/>
        <v/>
      </c>
      <c r="W85" s="56" t="str">
        <f t="shared" si="92"/>
        <v/>
      </c>
      <c r="X85" s="56" t="str">
        <f t="shared" si="93"/>
        <v/>
      </c>
      <c r="Y85" s="56" t="str">
        <f t="shared" si="94"/>
        <v/>
      </c>
      <c r="Z85" s="56" t="str">
        <f t="shared" si="95"/>
        <v/>
      </c>
      <c r="AA85" s="56" t="str">
        <f t="shared" si="96"/>
        <v/>
      </c>
      <c r="AB85" s="56" t="str">
        <f t="shared" si="97"/>
        <v/>
      </c>
      <c r="AC85" s="56" t="str">
        <f t="shared" si="98"/>
        <v/>
      </c>
      <c r="AD85" s="56" t="str">
        <f t="shared" si="99"/>
        <v/>
      </c>
      <c r="AE85" s="56" t="str">
        <f t="shared" si="100"/>
        <v/>
      </c>
      <c r="AF85" s="56" t="str">
        <f t="shared" si="101"/>
        <v/>
      </c>
      <c r="AG85" s="56" t="str">
        <f t="shared" si="102"/>
        <v/>
      </c>
      <c r="AH85" s="56" t="str">
        <f t="shared" si="103"/>
        <v/>
      </c>
      <c r="AI85" s="56" t="str">
        <f t="shared" si="104"/>
        <v/>
      </c>
      <c r="AJ85" s="74" t="str">
        <f t="shared" si="105"/>
        <v/>
      </c>
      <c r="AK85" s="30"/>
    </row>
    <row r="86" spans="1:37" s="17" customFormat="1" ht="15.75" hidden="1">
      <c r="A86" s="15" t="str">
        <f>IF($A$1="","",IF(MAX($A$9:A85)+1&gt;$A$1,"",MAX($A$9:A85)+1))</f>
        <v/>
      </c>
      <c r="B86" s="12" t="str">
        <f t="shared" si="71"/>
        <v/>
      </c>
      <c r="C86" s="13" t="str">
        <f t="shared" si="72"/>
        <v/>
      </c>
      <c r="D86" s="14" t="str">
        <f t="shared" si="73"/>
        <v/>
      </c>
      <c r="E86" s="23" t="str">
        <f t="shared" si="74"/>
        <v/>
      </c>
      <c r="F86" s="56" t="str">
        <f t="shared" si="75"/>
        <v/>
      </c>
      <c r="G86" s="56" t="str">
        <f t="shared" si="76"/>
        <v/>
      </c>
      <c r="H86" s="56" t="str">
        <f t="shared" si="77"/>
        <v/>
      </c>
      <c r="I86" s="56" t="str">
        <f t="shared" si="78"/>
        <v/>
      </c>
      <c r="J86" s="56" t="str">
        <f t="shared" si="79"/>
        <v/>
      </c>
      <c r="K86" s="56" t="str">
        <f t="shared" si="80"/>
        <v/>
      </c>
      <c r="L86" s="56" t="str">
        <f t="shared" si="81"/>
        <v/>
      </c>
      <c r="M86" s="56" t="str">
        <f t="shared" si="82"/>
        <v/>
      </c>
      <c r="N86" s="56" t="str">
        <f t="shared" si="83"/>
        <v/>
      </c>
      <c r="O86" s="56" t="str">
        <f t="shared" si="84"/>
        <v/>
      </c>
      <c r="P86" s="56" t="str">
        <f t="shared" si="85"/>
        <v/>
      </c>
      <c r="Q86" s="56" t="str">
        <f t="shared" si="86"/>
        <v/>
      </c>
      <c r="R86" s="56" t="str">
        <f t="shared" si="87"/>
        <v/>
      </c>
      <c r="S86" s="56" t="str">
        <f t="shared" si="88"/>
        <v/>
      </c>
      <c r="T86" s="56" t="str">
        <f t="shared" si="89"/>
        <v/>
      </c>
      <c r="U86" s="56" t="str">
        <f t="shared" si="90"/>
        <v/>
      </c>
      <c r="V86" s="56" t="str">
        <f t="shared" si="91"/>
        <v/>
      </c>
      <c r="W86" s="56" t="str">
        <f t="shared" si="92"/>
        <v/>
      </c>
      <c r="X86" s="56" t="str">
        <f t="shared" si="93"/>
        <v/>
      </c>
      <c r="Y86" s="56" t="str">
        <f t="shared" si="94"/>
        <v/>
      </c>
      <c r="Z86" s="56" t="str">
        <f t="shared" si="95"/>
        <v/>
      </c>
      <c r="AA86" s="56" t="str">
        <f t="shared" si="96"/>
        <v/>
      </c>
      <c r="AB86" s="56" t="str">
        <f t="shared" si="97"/>
        <v/>
      </c>
      <c r="AC86" s="56" t="str">
        <f t="shared" si="98"/>
        <v/>
      </c>
      <c r="AD86" s="56" t="str">
        <f t="shared" si="99"/>
        <v/>
      </c>
      <c r="AE86" s="56" t="str">
        <f t="shared" si="100"/>
        <v/>
      </c>
      <c r="AF86" s="56" t="str">
        <f t="shared" si="101"/>
        <v/>
      </c>
      <c r="AG86" s="56" t="str">
        <f t="shared" si="102"/>
        <v/>
      </c>
      <c r="AH86" s="56" t="str">
        <f t="shared" si="103"/>
        <v/>
      </c>
      <c r="AI86" s="56" t="str">
        <f t="shared" si="104"/>
        <v/>
      </c>
      <c r="AJ86" s="74" t="str">
        <f t="shared" si="105"/>
        <v/>
      </c>
      <c r="AK86" s="30"/>
    </row>
    <row r="87" spans="1:37" s="17" customFormat="1" ht="15.75" hidden="1">
      <c r="A87" s="15" t="str">
        <f>IF($A$1="","",IF(MAX($A$9:A86)+1&gt;$A$1,"",MAX($A$9:A86)+1))</f>
        <v/>
      </c>
      <c r="B87" s="12" t="str">
        <f t="shared" si="71"/>
        <v/>
      </c>
      <c r="C87" s="13" t="str">
        <f t="shared" si="72"/>
        <v/>
      </c>
      <c r="D87" s="14" t="str">
        <f t="shared" si="73"/>
        <v/>
      </c>
      <c r="E87" s="23" t="str">
        <f t="shared" si="74"/>
        <v/>
      </c>
      <c r="F87" s="56" t="str">
        <f t="shared" si="75"/>
        <v/>
      </c>
      <c r="G87" s="56" t="str">
        <f t="shared" si="76"/>
        <v/>
      </c>
      <c r="H87" s="56" t="str">
        <f t="shared" si="77"/>
        <v/>
      </c>
      <c r="I87" s="56" t="str">
        <f t="shared" si="78"/>
        <v/>
      </c>
      <c r="J87" s="56" t="str">
        <f t="shared" si="79"/>
        <v/>
      </c>
      <c r="K87" s="56" t="str">
        <f t="shared" si="80"/>
        <v/>
      </c>
      <c r="L87" s="56" t="str">
        <f t="shared" si="81"/>
        <v/>
      </c>
      <c r="M87" s="56" t="str">
        <f t="shared" si="82"/>
        <v/>
      </c>
      <c r="N87" s="56" t="str">
        <f t="shared" si="83"/>
        <v/>
      </c>
      <c r="O87" s="56" t="str">
        <f t="shared" si="84"/>
        <v/>
      </c>
      <c r="P87" s="56" t="str">
        <f t="shared" si="85"/>
        <v/>
      </c>
      <c r="Q87" s="56" t="str">
        <f t="shared" si="86"/>
        <v/>
      </c>
      <c r="R87" s="56" t="str">
        <f t="shared" si="87"/>
        <v/>
      </c>
      <c r="S87" s="56" t="str">
        <f t="shared" si="88"/>
        <v/>
      </c>
      <c r="T87" s="56" t="str">
        <f t="shared" si="89"/>
        <v/>
      </c>
      <c r="U87" s="56" t="str">
        <f t="shared" si="90"/>
        <v/>
      </c>
      <c r="V87" s="56" t="str">
        <f t="shared" si="91"/>
        <v/>
      </c>
      <c r="W87" s="56" t="str">
        <f t="shared" si="92"/>
        <v/>
      </c>
      <c r="X87" s="56" t="str">
        <f t="shared" si="93"/>
        <v/>
      </c>
      <c r="Y87" s="56" t="str">
        <f t="shared" si="94"/>
        <v/>
      </c>
      <c r="Z87" s="56" t="str">
        <f t="shared" si="95"/>
        <v/>
      </c>
      <c r="AA87" s="56" t="str">
        <f t="shared" si="96"/>
        <v/>
      </c>
      <c r="AB87" s="56" t="str">
        <f t="shared" si="97"/>
        <v/>
      </c>
      <c r="AC87" s="56" t="str">
        <f t="shared" si="98"/>
        <v/>
      </c>
      <c r="AD87" s="56" t="str">
        <f t="shared" si="99"/>
        <v/>
      </c>
      <c r="AE87" s="56" t="str">
        <f t="shared" si="100"/>
        <v/>
      </c>
      <c r="AF87" s="56" t="str">
        <f t="shared" si="101"/>
        <v/>
      </c>
      <c r="AG87" s="56" t="str">
        <f t="shared" si="102"/>
        <v/>
      </c>
      <c r="AH87" s="56" t="str">
        <f t="shared" si="103"/>
        <v/>
      </c>
      <c r="AI87" s="56" t="str">
        <f t="shared" si="104"/>
        <v/>
      </c>
      <c r="AJ87" s="74" t="str">
        <f t="shared" si="105"/>
        <v/>
      </c>
      <c r="AK87" s="30"/>
    </row>
    <row r="88" spans="1:37" s="17" customFormat="1" ht="15.75" hidden="1">
      <c r="A88" s="15" t="str">
        <f>IF($A$1="","",IF(MAX($A$9:A87)+1&gt;$A$1,"",MAX($A$9:A87)+1))</f>
        <v/>
      </c>
      <c r="B88" s="12" t="str">
        <f t="shared" si="71"/>
        <v/>
      </c>
      <c r="C88" s="13" t="str">
        <f t="shared" si="72"/>
        <v/>
      </c>
      <c r="D88" s="14" t="str">
        <f t="shared" si="73"/>
        <v/>
      </c>
      <c r="E88" s="23" t="str">
        <f t="shared" si="74"/>
        <v/>
      </c>
      <c r="F88" s="56" t="str">
        <f t="shared" si="75"/>
        <v/>
      </c>
      <c r="G88" s="56" t="str">
        <f t="shared" si="76"/>
        <v/>
      </c>
      <c r="H88" s="56" t="str">
        <f t="shared" si="77"/>
        <v/>
      </c>
      <c r="I88" s="56" t="str">
        <f t="shared" si="78"/>
        <v/>
      </c>
      <c r="J88" s="56" t="str">
        <f t="shared" si="79"/>
        <v/>
      </c>
      <c r="K88" s="56" t="str">
        <f t="shared" si="80"/>
        <v/>
      </c>
      <c r="L88" s="56" t="str">
        <f t="shared" si="81"/>
        <v/>
      </c>
      <c r="M88" s="56" t="str">
        <f t="shared" si="82"/>
        <v/>
      </c>
      <c r="N88" s="56" t="str">
        <f t="shared" si="83"/>
        <v/>
      </c>
      <c r="O88" s="56" t="str">
        <f t="shared" si="84"/>
        <v/>
      </c>
      <c r="P88" s="56" t="str">
        <f t="shared" si="85"/>
        <v/>
      </c>
      <c r="Q88" s="56" t="str">
        <f t="shared" si="86"/>
        <v/>
      </c>
      <c r="R88" s="56" t="str">
        <f t="shared" si="87"/>
        <v/>
      </c>
      <c r="S88" s="56" t="str">
        <f t="shared" si="88"/>
        <v/>
      </c>
      <c r="T88" s="56" t="str">
        <f t="shared" si="89"/>
        <v/>
      </c>
      <c r="U88" s="56" t="str">
        <f t="shared" si="90"/>
        <v/>
      </c>
      <c r="V88" s="56" t="str">
        <f t="shared" si="91"/>
        <v/>
      </c>
      <c r="W88" s="56" t="str">
        <f t="shared" si="92"/>
        <v/>
      </c>
      <c r="X88" s="56" t="str">
        <f t="shared" si="93"/>
        <v/>
      </c>
      <c r="Y88" s="56" t="str">
        <f t="shared" si="94"/>
        <v/>
      </c>
      <c r="Z88" s="56" t="str">
        <f t="shared" si="95"/>
        <v/>
      </c>
      <c r="AA88" s="56" t="str">
        <f t="shared" si="96"/>
        <v/>
      </c>
      <c r="AB88" s="56" t="str">
        <f t="shared" si="97"/>
        <v/>
      </c>
      <c r="AC88" s="56" t="str">
        <f t="shared" si="98"/>
        <v/>
      </c>
      <c r="AD88" s="56" t="str">
        <f t="shared" si="99"/>
        <v/>
      </c>
      <c r="AE88" s="56" t="str">
        <f t="shared" si="100"/>
        <v/>
      </c>
      <c r="AF88" s="56" t="str">
        <f t="shared" si="101"/>
        <v/>
      </c>
      <c r="AG88" s="56" t="str">
        <f t="shared" si="102"/>
        <v/>
      </c>
      <c r="AH88" s="56" t="str">
        <f t="shared" si="103"/>
        <v/>
      </c>
      <c r="AI88" s="56" t="str">
        <f t="shared" si="104"/>
        <v/>
      </c>
      <c r="AJ88" s="74" t="str">
        <f t="shared" si="105"/>
        <v/>
      </c>
      <c r="AK88" s="30"/>
    </row>
    <row r="89" spans="1:37" s="17" customFormat="1" ht="15.75" hidden="1">
      <c r="A89" s="15" t="str">
        <f>IF($A$1="","",IF(MAX($A$9:A88)+1&gt;$A$1,"",MAX($A$9:A88)+1))</f>
        <v/>
      </c>
      <c r="B89" s="12" t="str">
        <f t="shared" si="71"/>
        <v/>
      </c>
      <c r="C89" s="13" t="str">
        <f t="shared" si="72"/>
        <v/>
      </c>
      <c r="D89" s="14" t="str">
        <f t="shared" si="73"/>
        <v/>
      </c>
      <c r="E89" s="23" t="str">
        <f t="shared" si="74"/>
        <v/>
      </c>
      <c r="F89" s="56" t="str">
        <f t="shared" si="75"/>
        <v/>
      </c>
      <c r="G89" s="56" t="str">
        <f t="shared" si="76"/>
        <v/>
      </c>
      <c r="H89" s="56" t="str">
        <f t="shared" si="77"/>
        <v/>
      </c>
      <c r="I89" s="56" t="str">
        <f t="shared" si="78"/>
        <v/>
      </c>
      <c r="J89" s="56" t="str">
        <f t="shared" si="79"/>
        <v/>
      </c>
      <c r="K89" s="56" t="str">
        <f t="shared" si="80"/>
        <v/>
      </c>
      <c r="L89" s="56" t="str">
        <f t="shared" si="81"/>
        <v/>
      </c>
      <c r="M89" s="56" t="str">
        <f t="shared" si="82"/>
        <v/>
      </c>
      <c r="N89" s="56" t="str">
        <f t="shared" si="83"/>
        <v/>
      </c>
      <c r="O89" s="56" t="str">
        <f t="shared" si="84"/>
        <v/>
      </c>
      <c r="P89" s="56" t="str">
        <f t="shared" si="85"/>
        <v/>
      </c>
      <c r="Q89" s="56" t="str">
        <f t="shared" si="86"/>
        <v/>
      </c>
      <c r="R89" s="56" t="str">
        <f t="shared" si="87"/>
        <v/>
      </c>
      <c r="S89" s="56" t="str">
        <f t="shared" si="88"/>
        <v/>
      </c>
      <c r="T89" s="56" t="str">
        <f t="shared" si="89"/>
        <v/>
      </c>
      <c r="U89" s="56" t="str">
        <f t="shared" si="90"/>
        <v/>
      </c>
      <c r="V89" s="56" t="str">
        <f t="shared" si="91"/>
        <v/>
      </c>
      <c r="W89" s="56" t="str">
        <f t="shared" si="92"/>
        <v/>
      </c>
      <c r="X89" s="56" t="str">
        <f t="shared" si="93"/>
        <v/>
      </c>
      <c r="Y89" s="56" t="str">
        <f t="shared" si="94"/>
        <v/>
      </c>
      <c r="Z89" s="56" t="str">
        <f t="shared" si="95"/>
        <v/>
      </c>
      <c r="AA89" s="56" t="str">
        <f t="shared" si="96"/>
        <v/>
      </c>
      <c r="AB89" s="56" t="str">
        <f t="shared" si="97"/>
        <v/>
      </c>
      <c r="AC89" s="56" t="str">
        <f t="shared" si="98"/>
        <v/>
      </c>
      <c r="AD89" s="56" t="str">
        <f t="shared" si="99"/>
        <v/>
      </c>
      <c r="AE89" s="56" t="str">
        <f t="shared" si="100"/>
        <v/>
      </c>
      <c r="AF89" s="56" t="str">
        <f t="shared" si="101"/>
        <v/>
      </c>
      <c r="AG89" s="56" t="str">
        <f t="shared" si="102"/>
        <v/>
      </c>
      <c r="AH89" s="56" t="str">
        <f t="shared" si="103"/>
        <v/>
      </c>
      <c r="AI89" s="56" t="str">
        <f t="shared" si="104"/>
        <v/>
      </c>
      <c r="AJ89" s="74" t="str">
        <f t="shared" si="105"/>
        <v/>
      </c>
      <c r="AK89" s="30"/>
    </row>
    <row r="90" spans="1:37" s="17" customFormat="1" ht="15.75" hidden="1">
      <c r="A90" s="15" t="str">
        <f>IF($A$1="","",IF(MAX($A$9:A89)+1&gt;$A$1,"",MAX($A$9:A89)+1))</f>
        <v/>
      </c>
      <c r="B90" s="12" t="str">
        <f t="shared" si="71"/>
        <v/>
      </c>
      <c r="C90" s="13" t="str">
        <f t="shared" si="72"/>
        <v/>
      </c>
      <c r="D90" s="14" t="str">
        <f t="shared" si="73"/>
        <v/>
      </c>
      <c r="E90" s="23" t="str">
        <f t="shared" si="74"/>
        <v/>
      </c>
      <c r="F90" s="56" t="str">
        <f t="shared" si="75"/>
        <v/>
      </c>
      <c r="G90" s="56" t="str">
        <f t="shared" si="76"/>
        <v/>
      </c>
      <c r="H90" s="56" t="str">
        <f t="shared" si="77"/>
        <v/>
      </c>
      <c r="I90" s="56" t="str">
        <f t="shared" si="78"/>
        <v/>
      </c>
      <c r="J90" s="56" t="str">
        <f t="shared" si="79"/>
        <v/>
      </c>
      <c r="K90" s="56" t="str">
        <f t="shared" si="80"/>
        <v/>
      </c>
      <c r="L90" s="56" t="str">
        <f t="shared" si="81"/>
        <v/>
      </c>
      <c r="M90" s="56" t="str">
        <f t="shared" si="82"/>
        <v/>
      </c>
      <c r="N90" s="56" t="str">
        <f t="shared" si="83"/>
        <v/>
      </c>
      <c r="O90" s="56" t="str">
        <f t="shared" si="84"/>
        <v/>
      </c>
      <c r="P90" s="56" t="str">
        <f t="shared" si="85"/>
        <v/>
      </c>
      <c r="Q90" s="56" t="str">
        <f t="shared" si="86"/>
        <v/>
      </c>
      <c r="R90" s="56" t="str">
        <f t="shared" si="87"/>
        <v/>
      </c>
      <c r="S90" s="56" t="str">
        <f t="shared" si="88"/>
        <v/>
      </c>
      <c r="T90" s="56" t="str">
        <f t="shared" si="89"/>
        <v/>
      </c>
      <c r="U90" s="56" t="str">
        <f t="shared" si="90"/>
        <v/>
      </c>
      <c r="V90" s="56" t="str">
        <f t="shared" si="91"/>
        <v/>
      </c>
      <c r="W90" s="56" t="str">
        <f t="shared" si="92"/>
        <v/>
      </c>
      <c r="X90" s="56" t="str">
        <f t="shared" si="93"/>
        <v/>
      </c>
      <c r="Y90" s="56" t="str">
        <f t="shared" si="94"/>
        <v/>
      </c>
      <c r="Z90" s="56" t="str">
        <f t="shared" si="95"/>
        <v/>
      </c>
      <c r="AA90" s="56" t="str">
        <f t="shared" si="96"/>
        <v/>
      </c>
      <c r="AB90" s="56" t="str">
        <f t="shared" si="97"/>
        <v/>
      </c>
      <c r="AC90" s="56" t="str">
        <f t="shared" si="98"/>
        <v/>
      </c>
      <c r="AD90" s="56" t="str">
        <f t="shared" si="99"/>
        <v/>
      </c>
      <c r="AE90" s="56" t="str">
        <f t="shared" si="100"/>
        <v/>
      </c>
      <c r="AF90" s="56" t="str">
        <f t="shared" si="101"/>
        <v/>
      </c>
      <c r="AG90" s="56" t="str">
        <f t="shared" si="102"/>
        <v/>
      </c>
      <c r="AH90" s="56" t="str">
        <f t="shared" si="103"/>
        <v/>
      </c>
      <c r="AI90" s="56" t="str">
        <f t="shared" si="104"/>
        <v/>
      </c>
      <c r="AJ90" s="74" t="str">
        <f t="shared" si="105"/>
        <v/>
      </c>
      <c r="AK90" s="30"/>
    </row>
    <row r="91" spans="1:37" s="17" customFormat="1" ht="15.75" hidden="1">
      <c r="A91" s="15" t="str">
        <f>IF($A$1="","",IF(MAX($A$9:A90)+1&gt;$A$1,"",MAX($A$9:A90)+1))</f>
        <v/>
      </c>
      <c r="B91" s="12" t="str">
        <f t="shared" si="71"/>
        <v/>
      </c>
      <c r="C91" s="13" t="str">
        <f t="shared" si="72"/>
        <v/>
      </c>
      <c r="D91" s="14" t="str">
        <f t="shared" si="73"/>
        <v/>
      </c>
      <c r="E91" s="23" t="str">
        <f t="shared" si="74"/>
        <v/>
      </c>
      <c r="F91" s="56" t="str">
        <f t="shared" si="75"/>
        <v/>
      </c>
      <c r="G91" s="56" t="str">
        <f t="shared" si="76"/>
        <v/>
      </c>
      <c r="H91" s="56" t="str">
        <f t="shared" si="77"/>
        <v/>
      </c>
      <c r="I91" s="56" t="str">
        <f t="shared" si="78"/>
        <v/>
      </c>
      <c r="J91" s="56" t="str">
        <f t="shared" si="79"/>
        <v/>
      </c>
      <c r="K91" s="56" t="str">
        <f t="shared" si="80"/>
        <v/>
      </c>
      <c r="L91" s="56" t="str">
        <f t="shared" si="81"/>
        <v/>
      </c>
      <c r="M91" s="56" t="str">
        <f t="shared" si="82"/>
        <v/>
      </c>
      <c r="N91" s="56" t="str">
        <f t="shared" si="83"/>
        <v/>
      </c>
      <c r="O91" s="56" t="str">
        <f t="shared" si="84"/>
        <v/>
      </c>
      <c r="P91" s="56" t="str">
        <f t="shared" si="85"/>
        <v/>
      </c>
      <c r="Q91" s="56" t="str">
        <f t="shared" si="86"/>
        <v/>
      </c>
      <c r="R91" s="56" t="str">
        <f t="shared" si="87"/>
        <v/>
      </c>
      <c r="S91" s="56" t="str">
        <f t="shared" si="88"/>
        <v/>
      </c>
      <c r="T91" s="56" t="str">
        <f t="shared" si="89"/>
        <v/>
      </c>
      <c r="U91" s="56" t="str">
        <f t="shared" si="90"/>
        <v/>
      </c>
      <c r="V91" s="56" t="str">
        <f t="shared" si="91"/>
        <v/>
      </c>
      <c r="W91" s="56" t="str">
        <f t="shared" si="92"/>
        <v/>
      </c>
      <c r="X91" s="56" t="str">
        <f t="shared" si="93"/>
        <v/>
      </c>
      <c r="Y91" s="56" t="str">
        <f t="shared" si="94"/>
        <v/>
      </c>
      <c r="Z91" s="56" t="str">
        <f t="shared" si="95"/>
        <v/>
      </c>
      <c r="AA91" s="56" t="str">
        <f t="shared" si="96"/>
        <v/>
      </c>
      <c r="AB91" s="56" t="str">
        <f t="shared" si="97"/>
        <v/>
      </c>
      <c r="AC91" s="56" t="str">
        <f t="shared" si="98"/>
        <v/>
      </c>
      <c r="AD91" s="56" t="str">
        <f t="shared" si="99"/>
        <v/>
      </c>
      <c r="AE91" s="56" t="str">
        <f t="shared" si="100"/>
        <v/>
      </c>
      <c r="AF91" s="56" t="str">
        <f t="shared" si="101"/>
        <v/>
      </c>
      <c r="AG91" s="56" t="str">
        <f t="shared" si="102"/>
        <v/>
      </c>
      <c r="AH91" s="56" t="str">
        <f t="shared" si="103"/>
        <v/>
      </c>
      <c r="AI91" s="56" t="str">
        <f t="shared" si="104"/>
        <v/>
      </c>
      <c r="AJ91" s="74" t="str">
        <f t="shared" si="105"/>
        <v/>
      </c>
      <c r="AK91" s="30"/>
    </row>
    <row r="92" spans="1:37" s="17" customFormat="1" ht="15.75" hidden="1">
      <c r="A92" s="15" t="str">
        <f>IF($A$1="","",IF(MAX($A$9:A91)+1&gt;$A$1,"",MAX($A$9:A91)+1))</f>
        <v/>
      </c>
      <c r="B92" s="12" t="str">
        <f t="shared" si="71"/>
        <v/>
      </c>
      <c r="C92" s="13" t="str">
        <f t="shared" si="72"/>
        <v/>
      </c>
      <c r="D92" s="14" t="str">
        <f t="shared" si="73"/>
        <v/>
      </c>
      <c r="E92" s="23" t="str">
        <f t="shared" si="74"/>
        <v/>
      </c>
      <c r="F92" s="56" t="str">
        <f t="shared" si="75"/>
        <v/>
      </c>
      <c r="G92" s="56" t="str">
        <f t="shared" si="76"/>
        <v/>
      </c>
      <c r="H92" s="56" t="str">
        <f t="shared" si="77"/>
        <v/>
      </c>
      <c r="I92" s="56" t="str">
        <f t="shared" si="78"/>
        <v/>
      </c>
      <c r="J92" s="56" t="str">
        <f t="shared" si="79"/>
        <v/>
      </c>
      <c r="K92" s="56" t="str">
        <f t="shared" si="80"/>
        <v/>
      </c>
      <c r="L92" s="56" t="str">
        <f t="shared" si="81"/>
        <v/>
      </c>
      <c r="M92" s="56" t="str">
        <f t="shared" si="82"/>
        <v/>
      </c>
      <c r="N92" s="56" t="str">
        <f t="shared" si="83"/>
        <v/>
      </c>
      <c r="O92" s="56" t="str">
        <f t="shared" si="84"/>
        <v/>
      </c>
      <c r="P92" s="56" t="str">
        <f t="shared" si="85"/>
        <v/>
      </c>
      <c r="Q92" s="56" t="str">
        <f t="shared" si="86"/>
        <v/>
      </c>
      <c r="R92" s="56" t="str">
        <f t="shared" si="87"/>
        <v/>
      </c>
      <c r="S92" s="56" t="str">
        <f t="shared" si="88"/>
        <v/>
      </c>
      <c r="T92" s="56" t="str">
        <f t="shared" si="89"/>
        <v/>
      </c>
      <c r="U92" s="56" t="str">
        <f t="shared" si="90"/>
        <v/>
      </c>
      <c r="V92" s="56" t="str">
        <f t="shared" si="91"/>
        <v/>
      </c>
      <c r="W92" s="56" t="str">
        <f t="shared" si="92"/>
        <v/>
      </c>
      <c r="X92" s="56" t="str">
        <f t="shared" si="93"/>
        <v/>
      </c>
      <c r="Y92" s="56" t="str">
        <f t="shared" si="94"/>
        <v/>
      </c>
      <c r="Z92" s="56" t="str">
        <f t="shared" si="95"/>
        <v/>
      </c>
      <c r="AA92" s="56" t="str">
        <f t="shared" si="96"/>
        <v/>
      </c>
      <c r="AB92" s="56" t="str">
        <f t="shared" si="97"/>
        <v/>
      </c>
      <c r="AC92" s="56" t="str">
        <f t="shared" si="98"/>
        <v/>
      </c>
      <c r="AD92" s="56" t="str">
        <f t="shared" si="99"/>
        <v/>
      </c>
      <c r="AE92" s="56" t="str">
        <f t="shared" si="100"/>
        <v/>
      </c>
      <c r="AF92" s="56" t="str">
        <f t="shared" si="101"/>
        <v/>
      </c>
      <c r="AG92" s="56" t="str">
        <f t="shared" si="102"/>
        <v/>
      </c>
      <c r="AH92" s="56" t="str">
        <f t="shared" si="103"/>
        <v/>
      </c>
      <c r="AI92" s="56" t="str">
        <f t="shared" si="104"/>
        <v/>
      </c>
      <c r="AJ92" s="74" t="str">
        <f t="shared" si="105"/>
        <v/>
      </c>
      <c r="AK92" s="30"/>
    </row>
    <row r="93" spans="1:37" s="27" customFormat="1" ht="15.75" hidden="1">
      <c r="A93" s="25" t="str">
        <f>IF($A$1="","",IF(MAX($A$9:A92)+1&gt;$A$1,"",MAX($A$9:A92)+1))</f>
        <v/>
      </c>
      <c r="B93" s="12" t="str">
        <f t="shared" si="71"/>
        <v/>
      </c>
      <c r="C93" s="13" t="str">
        <f t="shared" si="72"/>
        <v/>
      </c>
      <c r="D93" s="14" t="str">
        <f t="shared" si="73"/>
        <v/>
      </c>
      <c r="E93" s="23" t="str">
        <f t="shared" si="74"/>
        <v/>
      </c>
      <c r="F93" s="56" t="str">
        <f t="shared" si="75"/>
        <v/>
      </c>
      <c r="G93" s="56" t="str">
        <f t="shared" si="76"/>
        <v/>
      </c>
      <c r="H93" s="56" t="str">
        <f t="shared" si="77"/>
        <v/>
      </c>
      <c r="I93" s="56" t="str">
        <f t="shared" si="78"/>
        <v/>
      </c>
      <c r="J93" s="56" t="str">
        <f t="shared" si="79"/>
        <v/>
      </c>
      <c r="K93" s="56" t="str">
        <f t="shared" si="80"/>
        <v/>
      </c>
      <c r="L93" s="56" t="str">
        <f t="shared" si="81"/>
        <v/>
      </c>
      <c r="M93" s="56" t="str">
        <f t="shared" si="82"/>
        <v/>
      </c>
      <c r="N93" s="56" t="str">
        <f t="shared" si="83"/>
        <v/>
      </c>
      <c r="O93" s="56" t="str">
        <f t="shared" si="84"/>
        <v/>
      </c>
      <c r="P93" s="56" t="str">
        <f t="shared" si="85"/>
        <v/>
      </c>
      <c r="Q93" s="56" t="str">
        <f t="shared" si="86"/>
        <v/>
      </c>
      <c r="R93" s="56" t="str">
        <f t="shared" si="87"/>
        <v/>
      </c>
      <c r="S93" s="56" t="str">
        <f t="shared" si="88"/>
        <v/>
      </c>
      <c r="T93" s="56" t="str">
        <f t="shared" si="89"/>
        <v/>
      </c>
      <c r="U93" s="56" t="str">
        <f t="shared" si="90"/>
        <v/>
      </c>
      <c r="V93" s="56" t="str">
        <f t="shared" si="91"/>
        <v/>
      </c>
      <c r="W93" s="56" t="str">
        <f t="shared" si="92"/>
        <v/>
      </c>
      <c r="X93" s="56" t="str">
        <f t="shared" si="93"/>
        <v/>
      </c>
      <c r="Y93" s="56" t="str">
        <f t="shared" si="94"/>
        <v/>
      </c>
      <c r="Z93" s="56" t="str">
        <f t="shared" si="95"/>
        <v/>
      </c>
      <c r="AA93" s="56" t="str">
        <f t="shared" si="96"/>
        <v/>
      </c>
      <c r="AB93" s="56" t="str">
        <f t="shared" si="97"/>
        <v/>
      </c>
      <c r="AC93" s="56" t="str">
        <f t="shared" si="98"/>
        <v/>
      </c>
      <c r="AD93" s="56" t="str">
        <f t="shared" si="99"/>
        <v/>
      </c>
      <c r="AE93" s="56" t="str">
        <f t="shared" si="100"/>
        <v/>
      </c>
      <c r="AF93" s="56" t="str">
        <f t="shared" si="101"/>
        <v/>
      </c>
      <c r="AG93" s="56" t="str">
        <f t="shared" si="102"/>
        <v/>
      </c>
      <c r="AH93" s="56" t="str">
        <f t="shared" si="103"/>
        <v/>
      </c>
      <c r="AI93" s="56" t="str">
        <f t="shared" si="104"/>
        <v/>
      </c>
      <c r="AJ93" s="74" t="str">
        <f t="shared" si="105"/>
        <v/>
      </c>
      <c r="AK93" s="30"/>
    </row>
    <row r="94" spans="1:37" s="17" customFormat="1" ht="15.75" hidden="1">
      <c r="A94" s="15" t="str">
        <f>IF($A$1="","",IF(MAX($A$9:A93)+1&gt;$A$1,"",MAX($A$9:A93)+1))</f>
        <v/>
      </c>
      <c r="B94" s="12" t="str">
        <f t="shared" si="71"/>
        <v/>
      </c>
      <c r="C94" s="13" t="str">
        <f t="shared" si="72"/>
        <v/>
      </c>
      <c r="D94" s="14" t="str">
        <f t="shared" si="73"/>
        <v/>
      </c>
      <c r="E94" s="23" t="str">
        <f t="shared" si="74"/>
        <v/>
      </c>
      <c r="F94" s="56" t="str">
        <f t="shared" si="75"/>
        <v/>
      </c>
      <c r="G94" s="56" t="str">
        <f t="shared" si="76"/>
        <v/>
      </c>
      <c r="H94" s="56" t="str">
        <f t="shared" si="77"/>
        <v/>
      </c>
      <c r="I94" s="56" t="str">
        <f t="shared" si="78"/>
        <v/>
      </c>
      <c r="J94" s="56" t="str">
        <f t="shared" si="79"/>
        <v/>
      </c>
      <c r="K94" s="56" t="str">
        <f t="shared" si="80"/>
        <v/>
      </c>
      <c r="L94" s="56" t="str">
        <f t="shared" si="81"/>
        <v/>
      </c>
      <c r="M94" s="56" t="str">
        <f t="shared" si="82"/>
        <v/>
      </c>
      <c r="N94" s="56" t="str">
        <f t="shared" si="83"/>
        <v/>
      </c>
      <c r="O94" s="56" t="str">
        <f t="shared" si="84"/>
        <v/>
      </c>
      <c r="P94" s="56" t="str">
        <f t="shared" si="85"/>
        <v/>
      </c>
      <c r="Q94" s="56" t="str">
        <f t="shared" si="86"/>
        <v/>
      </c>
      <c r="R94" s="56" t="str">
        <f t="shared" si="87"/>
        <v/>
      </c>
      <c r="S94" s="56" t="str">
        <f t="shared" si="88"/>
        <v/>
      </c>
      <c r="T94" s="56" t="str">
        <f t="shared" si="89"/>
        <v/>
      </c>
      <c r="U94" s="56" t="str">
        <f t="shared" si="90"/>
        <v/>
      </c>
      <c r="V94" s="56" t="str">
        <f t="shared" si="91"/>
        <v/>
      </c>
      <c r="W94" s="56" t="str">
        <f t="shared" si="92"/>
        <v/>
      </c>
      <c r="X94" s="56" t="str">
        <f t="shared" si="93"/>
        <v/>
      </c>
      <c r="Y94" s="56" t="str">
        <f t="shared" si="94"/>
        <v/>
      </c>
      <c r="Z94" s="56" t="str">
        <f t="shared" si="95"/>
        <v/>
      </c>
      <c r="AA94" s="56" t="str">
        <f t="shared" si="96"/>
        <v/>
      </c>
      <c r="AB94" s="56" t="str">
        <f t="shared" si="97"/>
        <v/>
      </c>
      <c r="AC94" s="56" t="str">
        <f t="shared" si="98"/>
        <v/>
      </c>
      <c r="AD94" s="56" t="str">
        <f t="shared" si="99"/>
        <v/>
      </c>
      <c r="AE94" s="56" t="str">
        <f t="shared" si="100"/>
        <v/>
      </c>
      <c r="AF94" s="56" t="str">
        <f t="shared" si="101"/>
        <v/>
      </c>
      <c r="AG94" s="56" t="str">
        <f t="shared" si="102"/>
        <v/>
      </c>
      <c r="AH94" s="56" t="str">
        <f t="shared" si="103"/>
        <v/>
      </c>
      <c r="AI94" s="56" t="str">
        <f t="shared" si="104"/>
        <v/>
      </c>
      <c r="AJ94" s="74" t="str">
        <f t="shared" si="105"/>
        <v/>
      </c>
      <c r="AK94" s="30"/>
    </row>
    <row r="95" spans="1:37" s="17" customFormat="1" ht="15.75" hidden="1">
      <c r="A95" s="15" t="str">
        <f>IF($A$1="","",IF(MAX($A$9:A94)+1&gt;$A$1,"",MAX($A$9:A94)+1))</f>
        <v/>
      </c>
      <c r="B95" s="12" t="str">
        <f t="shared" si="71"/>
        <v/>
      </c>
      <c r="C95" s="13" t="str">
        <f t="shared" si="72"/>
        <v/>
      </c>
      <c r="D95" s="14" t="str">
        <f t="shared" si="73"/>
        <v/>
      </c>
      <c r="E95" s="23" t="str">
        <f t="shared" si="74"/>
        <v/>
      </c>
      <c r="F95" s="56" t="str">
        <f t="shared" si="75"/>
        <v/>
      </c>
      <c r="G95" s="56" t="str">
        <f t="shared" si="76"/>
        <v/>
      </c>
      <c r="H95" s="56" t="str">
        <f t="shared" si="77"/>
        <v/>
      </c>
      <c r="I95" s="56" t="str">
        <f t="shared" si="78"/>
        <v/>
      </c>
      <c r="J95" s="56" t="str">
        <f t="shared" si="79"/>
        <v/>
      </c>
      <c r="K95" s="56" t="str">
        <f t="shared" si="80"/>
        <v/>
      </c>
      <c r="L95" s="56" t="str">
        <f t="shared" si="81"/>
        <v/>
      </c>
      <c r="M95" s="56" t="str">
        <f t="shared" si="82"/>
        <v/>
      </c>
      <c r="N95" s="56" t="str">
        <f t="shared" si="83"/>
        <v/>
      </c>
      <c r="O95" s="56" t="str">
        <f t="shared" si="84"/>
        <v/>
      </c>
      <c r="P95" s="56" t="str">
        <f t="shared" si="85"/>
        <v/>
      </c>
      <c r="Q95" s="56" t="str">
        <f t="shared" si="86"/>
        <v/>
      </c>
      <c r="R95" s="56" t="str">
        <f t="shared" si="87"/>
        <v/>
      </c>
      <c r="S95" s="56" t="str">
        <f t="shared" si="88"/>
        <v/>
      </c>
      <c r="T95" s="56" t="str">
        <f t="shared" si="89"/>
        <v/>
      </c>
      <c r="U95" s="56" t="str">
        <f t="shared" si="90"/>
        <v/>
      </c>
      <c r="V95" s="56" t="str">
        <f t="shared" si="91"/>
        <v/>
      </c>
      <c r="W95" s="56" t="str">
        <f t="shared" si="92"/>
        <v/>
      </c>
      <c r="X95" s="56" t="str">
        <f t="shared" si="93"/>
        <v/>
      </c>
      <c r="Y95" s="56" t="str">
        <f t="shared" si="94"/>
        <v/>
      </c>
      <c r="Z95" s="56" t="str">
        <f t="shared" si="95"/>
        <v/>
      </c>
      <c r="AA95" s="56" t="str">
        <f t="shared" si="96"/>
        <v/>
      </c>
      <c r="AB95" s="56" t="str">
        <f t="shared" si="97"/>
        <v/>
      </c>
      <c r="AC95" s="56" t="str">
        <f t="shared" si="98"/>
        <v/>
      </c>
      <c r="AD95" s="56" t="str">
        <f t="shared" si="99"/>
        <v/>
      </c>
      <c r="AE95" s="56" t="str">
        <f t="shared" si="100"/>
        <v/>
      </c>
      <c r="AF95" s="56" t="str">
        <f t="shared" si="101"/>
        <v/>
      </c>
      <c r="AG95" s="56" t="str">
        <f t="shared" si="102"/>
        <v/>
      </c>
      <c r="AH95" s="56" t="str">
        <f t="shared" si="103"/>
        <v/>
      </c>
      <c r="AI95" s="56" t="str">
        <f t="shared" si="104"/>
        <v/>
      </c>
      <c r="AJ95" s="74" t="str">
        <f t="shared" si="105"/>
        <v/>
      </c>
      <c r="AK95" s="30"/>
    </row>
    <row r="96" spans="1:37" s="17" customFormat="1" ht="15.75" hidden="1">
      <c r="A96" s="15" t="str">
        <f>IF($A$1="","",IF(MAX($A$9:A95)+1&gt;$A$1,"",MAX($A$9:A95)+1))</f>
        <v/>
      </c>
      <c r="B96" s="12" t="str">
        <f t="shared" si="71"/>
        <v/>
      </c>
      <c r="C96" s="13" t="str">
        <f t="shared" si="72"/>
        <v/>
      </c>
      <c r="D96" s="14" t="str">
        <f t="shared" si="73"/>
        <v/>
      </c>
      <c r="E96" s="23" t="str">
        <f t="shared" si="74"/>
        <v/>
      </c>
      <c r="F96" s="56" t="str">
        <f t="shared" si="75"/>
        <v/>
      </c>
      <c r="G96" s="56" t="str">
        <f t="shared" si="76"/>
        <v/>
      </c>
      <c r="H96" s="56" t="str">
        <f t="shared" si="77"/>
        <v/>
      </c>
      <c r="I96" s="56" t="str">
        <f t="shared" si="78"/>
        <v/>
      </c>
      <c r="J96" s="56" t="str">
        <f t="shared" si="79"/>
        <v/>
      </c>
      <c r="K96" s="56" t="str">
        <f t="shared" si="80"/>
        <v/>
      </c>
      <c r="L96" s="56" t="str">
        <f t="shared" si="81"/>
        <v/>
      </c>
      <c r="M96" s="56" t="str">
        <f t="shared" si="82"/>
        <v/>
      </c>
      <c r="N96" s="56" t="str">
        <f t="shared" si="83"/>
        <v/>
      </c>
      <c r="O96" s="56" t="str">
        <f t="shared" si="84"/>
        <v/>
      </c>
      <c r="P96" s="56" t="str">
        <f t="shared" si="85"/>
        <v/>
      </c>
      <c r="Q96" s="56" t="str">
        <f t="shared" si="86"/>
        <v/>
      </c>
      <c r="R96" s="56" t="str">
        <f t="shared" si="87"/>
        <v/>
      </c>
      <c r="S96" s="56" t="str">
        <f t="shared" si="88"/>
        <v/>
      </c>
      <c r="T96" s="56" t="str">
        <f t="shared" si="89"/>
        <v/>
      </c>
      <c r="U96" s="56" t="str">
        <f t="shared" si="90"/>
        <v/>
      </c>
      <c r="V96" s="56" t="str">
        <f t="shared" si="91"/>
        <v/>
      </c>
      <c r="W96" s="56" t="str">
        <f t="shared" si="92"/>
        <v/>
      </c>
      <c r="X96" s="56" t="str">
        <f t="shared" si="93"/>
        <v/>
      </c>
      <c r="Y96" s="56" t="str">
        <f t="shared" si="94"/>
        <v/>
      </c>
      <c r="Z96" s="56" t="str">
        <f t="shared" si="95"/>
        <v/>
      </c>
      <c r="AA96" s="56" t="str">
        <f t="shared" si="96"/>
        <v/>
      </c>
      <c r="AB96" s="56" t="str">
        <f t="shared" si="97"/>
        <v/>
      </c>
      <c r="AC96" s="56" t="str">
        <f t="shared" si="98"/>
        <v/>
      </c>
      <c r="AD96" s="56" t="str">
        <f t="shared" si="99"/>
        <v/>
      </c>
      <c r="AE96" s="56" t="str">
        <f t="shared" si="100"/>
        <v/>
      </c>
      <c r="AF96" s="56" t="str">
        <f t="shared" si="101"/>
        <v/>
      </c>
      <c r="AG96" s="56" t="str">
        <f t="shared" si="102"/>
        <v/>
      </c>
      <c r="AH96" s="56" t="str">
        <f t="shared" si="103"/>
        <v/>
      </c>
      <c r="AI96" s="56" t="str">
        <f t="shared" si="104"/>
        <v/>
      </c>
      <c r="AJ96" s="74" t="str">
        <f t="shared" si="105"/>
        <v/>
      </c>
      <c r="AK96" s="30"/>
    </row>
    <row r="97" spans="1:37" s="17" customFormat="1" ht="15.75" hidden="1">
      <c r="A97" s="15" t="str">
        <f>IF($A$1="","",IF(MAX($A$9:A96)+1&gt;$A$1,"",MAX($A$9:A96)+1))</f>
        <v/>
      </c>
      <c r="B97" s="12" t="str">
        <f t="shared" si="71"/>
        <v/>
      </c>
      <c r="C97" s="13" t="str">
        <f t="shared" si="72"/>
        <v/>
      </c>
      <c r="D97" s="14" t="str">
        <f t="shared" si="73"/>
        <v/>
      </c>
      <c r="E97" s="23" t="str">
        <f t="shared" si="74"/>
        <v/>
      </c>
      <c r="F97" s="56" t="str">
        <f t="shared" si="75"/>
        <v/>
      </c>
      <c r="G97" s="56" t="str">
        <f t="shared" si="76"/>
        <v/>
      </c>
      <c r="H97" s="56" t="str">
        <f t="shared" si="77"/>
        <v/>
      </c>
      <c r="I97" s="56" t="str">
        <f t="shared" si="78"/>
        <v/>
      </c>
      <c r="J97" s="56" t="str">
        <f t="shared" si="79"/>
        <v/>
      </c>
      <c r="K97" s="56" t="str">
        <f t="shared" si="80"/>
        <v/>
      </c>
      <c r="L97" s="56" t="str">
        <f t="shared" si="81"/>
        <v/>
      </c>
      <c r="M97" s="56" t="str">
        <f t="shared" si="82"/>
        <v/>
      </c>
      <c r="N97" s="56" t="str">
        <f t="shared" si="83"/>
        <v/>
      </c>
      <c r="O97" s="56" t="str">
        <f t="shared" si="84"/>
        <v/>
      </c>
      <c r="P97" s="56" t="str">
        <f t="shared" si="85"/>
        <v/>
      </c>
      <c r="Q97" s="56" t="str">
        <f t="shared" si="86"/>
        <v/>
      </c>
      <c r="R97" s="56" t="str">
        <f t="shared" si="87"/>
        <v/>
      </c>
      <c r="S97" s="56" t="str">
        <f t="shared" si="88"/>
        <v/>
      </c>
      <c r="T97" s="56" t="str">
        <f t="shared" si="89"/>
        <v/>
      </c>
      <c r="U97" s="56" t="str">
        <f t="shared" si="90"/>
        <v/>
      </c>
      <c r="V97" s="56" t="str">
        <f t="shared" si="91"/>
        <v/>
      </c>
      <c r="W97" s="56" t="str">
        <f t="shared" si="92"/>
        <v/>
      </c>
      <c r="X97" s="56" t="str">
        <f t="shared" si="93"/>
        <v/>
      </c>
      <c r="Y97" s="56" t="str">
        <f t="shared" si="94"/>
        <v/>
      </c>
      <c r="Z97" s="56" t="str">
        <f t="shared" si="95"/>
        <v/>
      </c>
      <c r="AA97" s="56" t="str">
        <f t="shared" si="96"/>
        <v/>
      </c>
      <c r="AB97" s="56" t="str">
        <f t="shared" si="97"/>
        <v/>
      </c>
      <c r="AC97" s="56" t="str">
        <f t="shared" si="98"/>
        <v/>
      </c>
      <c r="AD97" s="56" t="str">
        <f t="shared" si="99"/>
        <v/>
      </c>
      <c r="AE97" s="56" t="str">
        <f t="shared" si="100"/>
        <v/>
      </c>
      <c r="AF97" s="56" t="str">
        <f t="shared" si="101"/>
        <v/>
      </c>
      <c r="AG97" s="56" t="str">
        <f t="shared" si="102"/>
        <v/>
      </c>
      <c r="AH97" s="56" t="str">
        <f t="shared" si="103"/>
        <v/>
      </c>
      <c r="AI97" s="56" t="str">
        <f t="shared" si="104"/>
        <v/>
      </c>
      <c r="AJ97" s="74" t="str">
        <f t="shared" si="105"/>
        <v/>
      </c>
      <c r="AK97" s="30"/>
    </row>
    <row r="98" spans="1:37" s="17" customFormat="1" ht="15.75" hidden="1">
      <c r="A98" s="15" t="str">
        <f>IF($A$1="","",IF(MAX($A$9:A97)+1&gt;$A$1,"",MAX($A$9:A97)+1))</f>
        <v/>
      </c>
      <c r="B98" s="12" t="str">
        <f t="shared" si="71"/>
        <v/>
      </c>
      <c r="C98" s="13" t="str">
        <f t="shared" si="72"/>
        <v/>
      </c>
      <c r="D98" s="14" t="str">
        <f t="shared" si="73"/>
        <v/>
      </c>
      <c r="E98" s="23" t="str">
        <f t="shared" si="74"/>
        <v/>
      </c>
      <c r="F98" s="56" t="str">
        <f t="shared" si="75"/>
        <v/>
      </c>
      <c r="G98" s="56" t="str">
        <f t="shared" si="76"/>
        <v/>
      </c>
      <c r="H98" s="56" t="str">
        <f t="shared" si="77"/>
        <v/>
      </c>
      <c r="I98" s="56" t="str">
        <f t="shared" si="78"/>
        <v/>
      </c>
      <c r="J98" s="56" t="str">
        <f t="shared" si="79"/>
        <v/>
      </c>
      <c r="K98" s="56" t="str">
        <f t="shared" si="80"/>
        <v/>
      </c>
      <c r="L98" s="56" t="str">
        <f t="shared" si="81"/>
        <v/>
      </c>
      <c r="M98" s="56" t="str">
        <f t="shared" si="82"/>
        <v/>
      </c>
      <c r="N98" s="56" t="str">
        <f t="shared" si="83"/>
        <v/>
      </c>
      <c r="O98" s="56" t="str">
        <f t="shared" si="84"/>
        <v/>
      </c>
      <c r="P98" s="56" t="str">
        <f t="shared" si="85"/>
        <v/>
      </c>
      <c r="Q98" s="56" t="str">
        <f t="shared" si="86"/>
        <v/>
      </c>
      <c r="R98" s="56" t="str">
        <f t="shared" si="87"/>
        <v/>
      </c>
      <c r="S98" s="56" t="str">
        <f t="shared" si="88"/>
        <v/>
      </c>
      <c r="T98" s="56" t="str">
        <f t="shared" si="89"/>
        <v/>
      </c>
      <c r="U98" s="56" t="str">
        <f t="shared" si="90"/>
        <v/>
      </c>
      <c r="V98" s="56" t="str">
        <f t="shared" si="91"/>
        <v/>
      </c>
      <c r="W98" s="56" t="str">
        <f t="shared" si="92"/>
        <v/>
      </c>
      <c r="X98" s="56" t="str">
        <f t="shared" si="93"/>
        <v/>
      </c>
      <c r="Y98" s="56" t="str">
        <f t="shared" si="94"/>
        <v/>
      </c>
      <c r="Z98" s="56" t="str">
        <f t="shared" si="95"/>
        <v/>
      </c>
      <c r="AA98" s="56" t="str">
        <f t="shared" si="96"/>
        <v/>
      </c>
      <c r="AB98" s="56" t="str">
        <f t="shared" si="97"/>
        <v/>
      </c>
      <c r="AC98" s="56" t="str">
        <f t="shared" si="98"/>
        <v/>
      </c>
      <c r="AD98" s="56" t="str">
        <f t="shared" si="99"/>
        <v/>
      </c>
      <c r="AE98" s="56" t="str">
        <f t="shared" si="100"/>
        <v/>
      </c>
      <c r="AF98" s="56" t="str">
        <f t="shared" si="101"/>
        <v/>
      </c>
      <c r="AG98" s="56" t="str">
        <f t="shared" si="102"/>
        <v/>
      </c>
      <c r="AH98" s="56" t="str">
        <f t="shared" si="103"/>
        <v/>
      </c>
      <c r="AI98" s="56" t="str">
        <f t="shared" si="104"/>
        <v/>
      </c>
      <c r="AJ98" s="74" t="str">
        <f t="shared" si="105"/>
        <v/>
      </c>
      <c r="AK98" s="30"/>
    </row>
    <row r="99" spans="1:37" s="17" customFormat="1" ht="15.75" hidden="1">
      <c r="A99" s="15" t="str">
        <f>IF($A$1="","",IF(MAX($A$9:A98)+1&gt;$A$1,"",MAX($A$9:A98)+1))</f>
        <v/>
      </c>
      <c r="B99" s="12" t="str">
        <f t="shared" si="71"/>
        <v/>
      </c>
      <c r="C99" s="13" t="str">
        <f t="shared" si="72"/>
        <v/>
      </c>
      <c r="D99" s="14" t="str">
        <f t="shared" si="73"/>
        <v/>
      </c>
      <c r="E99" s="23" t="str">
        <f t="shared" si="74"/>
        <v/>
      </c>
      <c r="F99" s="56" t="str">
        <f t="shared" si="75"/>
        <v/>
      </c>
      <c r="G99" s="56" t="str">
        <f t="shared" si="76"/>
        <v/>
      </c>
      <c r="H99" s="56" t="str">
        <f t="shared" si="77"/>
        <v/>
      </c>
      <c r="I99" s="56" t="str">
        <f t="shared" si="78"/>
        <v/>
      </c>
      <c r="J99" s="56" t="str">
        <f t="shared" si="79"/>
        <v/>
      </c>
      <c r="K99" s="56" t="str">
        <f t="shared" si="80"/>
        <v/>
      </c>
      <c r="L99" s="56" t="str">
        <f t="shared" si="81"/>
        <v/>
      </c>
      <c r="M99" s="56" t="str">
        <f t="shared" si="82"/>
        <v/>
      </c>
      <c r="N99" s="56" t="str">
        <f t="shared" si="83"/>
        <v/>
      </c>
      <c r="O99" s="56" t="str">
        <f t="shared" si="84"/>
        <v/>
      </c>
      <c r="P99" s="56" t="str">
        <f t="shared" si="85"/>
        <v/>
      </c>
      <c r="Q99" s="56" t="str">
        <f t="shared" si="86"/>
        <v/>
      </c>
      <c r="R99" s="56" t="str">
        <f t="shared" si="87"/>
        <v/>
      </c>
      <c r="S99" s="56" t="str">
        <f t="shared" si="88"/>
        <v/>
      </c>
      <c r="T99" s="56" t="str">
        <f t="shared" si="89"/>
        <v/>
      </c>
      <c r="U99" s="56" t="str">
        <f t="shared" si="90"/>
        <v/>
      </c>
      <c r="V99" s="56" t="str">
        <f t="shared" si="91"/>
        <v/>
      </c>
      <c r="W99" s="56" t="str">
        <f t="shared" si="92"/>
        <v/>
      </c>
      <c r="X99" s="56" t="str">
        <f t="shared" si="93"/>
        <v/>
      </c>
      <c r="Y99" s="56" t="str">
        <f t="shared" si="94"/>
        <v/>
      </c>
      <c r="Z99" s="56" t="str">
        <f t="shared" si="95"/>
        <v/>
      </c>
      <c r="AA99" s="56" t="str">
        <f t="shared" si="96"/>
        <v/>
      </c>
      <c r="AB99" s="56" t="str">
        <f t="shared" si="97"/>
        <v/>
      </c>
      <c r="AC99" s="56" t="str">
        <f t="shared" si="98"/>
        <v/>
      </c>
      <c r="AD99" s="56" t="str">
        <f t="shared" si="99"/>
        <v/>
      </c>
      <c r="AE99" s="56" t="str">
        <f t="shared" si="100"/>
        <v/>
      </c>
      <c r="AF99" s="56" t="str">
        <f t="shared" si="101"/>
        <v/>
      </c>
      <c r="AG99" s="56" t="str">
        <f t="shared" si="102"/>
        <v/>
      </c>
      <c r="AH99" s="56" t="str">
        <f t="shared" si="103"/>
        <v/>
      </c>
      <c r="AI99" s="56" t="str">
        <f t="shared" si="104"/>
        <v/>
      </c>
      <c r="AJ99" s="74" t="str">
        <f t="shared" si="105"/>
        <v/>
      </c>
      <c r="AK99" s="30"/>
    </row>
    <row r="100" spans="1:37" s="17" customFormat="1" ht="15.75" hidden="1">
      <c r="A100" s="15" t="str">
        <f>IF($A$1="","",IF(MAX($A$9:A99)+1&gt;$A$1,"",MAX($A$9:A99)+1))</f>
        <v/>
      </c>
      <c r="B100" s="12" t="str">
        <f t="shared" si="71"/>
        <v/>
      </c>
      <c r="C100" s="13" t="str">
        <f t="shared" si="72"/>
        <v/>
      </c>
      <c r="D100" s="14" t="str">
        <f t="shared" si="73"/>
        <v/>
      </c>
      <c r="E100" s="23" t="str">
        <f t="shared" si="74"/>
        <v/>
      </c>
      <c r="F100" s="56" t="str">
        <f t="shared" si="75"/>
        <v/>
      </c>
      <c r="G100" s="56" t="str">
        <f t="shared" si="76"/>
        <v/>
      </c>
      <c r="H100" s="56" t="str">
        <f t="shared" si="77"/>
        <v/>
      </c>
      <c r="I100" s="56" t="str">
        <f t="shared" si="78"/>
        <v/>
      </c>
      <c r="J100" s="56" t="str">
        <f t="shared" si="79"/>
        <v/>
      </c>
      <c r="K100" s="56" t="str">
        <f t="shared" si="80"/>
        <v/>
      </c>
      <c r="L100" s="56" t="str">
        <f t="shared" si="81"/>
        <v/>
      </c>
      <c r="M100" s="56" t="str">
        <f t="shared" si="82"/>
        <v/>
      </c>
      <c r="N100" s="56" t="str">
        <f t="shared" si="83"/>
        <v/>
      </c>
      <c r="O100" s="56" t="str">
        <f t="shared" si="84"/>
        <v/>
      </c>
      <c r="P100" s="56" t="str">
        <f t="shared" si="85"/>
        <v/>
      </c>
      <c r="Q100" s="56" t="str">
        <f t="shared" si="86"/>
        <v/>
      </c>
      <c r="R100" s="56" t="str">
        <f t="shared" si="87"/>
        <v/>
      </c>
      <c r="S100" s="56" t="str">
        <f t="shared" si="88"/>
        <v/>
      </c>
      <c r="T100" s="56" t="str">
        <f t="shared" si="89"/>
        <v/>
      </c>
      <c r="U100" s="56" t="str">
        <f t="shared" si="90"/>
        <v/>
      </c>
      <c r="V100" s="56" t="str">
        <f t="shared" si="91"/>
        <v/>
      </c>
      <c r="W100" s="56" t="str">
        <f t="shared" si="92"/>
        <v/>
      </c>
      <c r="X100" s="56" t="str">
        <f t="shared" si="93"/>
        <v/>
      </c>
      <c r="Y100" s="56" t="str">
        <f t="shared" si="94"/>
        <v/>
      </c>
      <c r="Z100" s="56" t="str">
        <f t="shared" si="95"/>
        <v/>
      </c>
      <c r="AA100" s="56" t="str">
        <f t="shared" si="96"/>
        <v/>
      </c>
      <c r="AB100" s="56" t="str">
        <f t="shared" si="97"/>
        <v/>
      </c>
      <c r="AC100" s="56" t="str">
        <f t="shared" si="98"/>
        <v/>
      </c>
      <c r="AD100" s="56" t="str">
        <f t="shared" si="99"/>
        <v/>
      </c>
      <c r="AE100" s="56" t="str">
        <f t="shared" si="100"/>
        <v/>
      </c>
      <c r="AF100" s="56" t="str">
        <f t="shared" si="101"/>
        <v/>
      </c>
      <c r="AG100" s="56" t="str">
        <f t="shared" si="102"/>
        <v/>
      </c>
      <c r="AH100" s="56" t="str">
        <f t="shared" si="103"/>
        <v/>
      </c>
      <c r="AI100" s="56" t="str">
        <f t="shared" si="104"/>
        <v/>
      </c>
      <c r="AJ100" s="74" t="str">
        <f t="shared" si="105"/>
        <v/>
      </c>
      <c r="AK100" s="30"/>
    </row>
    <row r="101" spans="1:37" s="17" customFormat="1" ht="15.75" hidden="1">
      <c r="A101" s="15" t="str">
        <f>IF($A$1="","",IF(MAX($A$9:A100)+1&gt;$A$1,"",MAX($A$9:A100)+1))</f>
        <v/>
      </c>
      <c r="B101" s="12" t="str">
        <f t="shared" si="71"/>
        <v/>
      </c>
      <c r="C101" s="13" t="str">
        <f t="shared" si="72"/>
        <v/>
      </c>
      <c r="D101" s="14" t="str">
        <f t="shared" si="73"/>
        <v/>
      </c>
      <c r="E101" s="23" t="str">
        <f t="shared" si="74"/>
        <v/>
      </c>
      <c r="F101" s="56" t="str">
        <f t="shared" si="75"/>
        <v/>
      </c>
      <c r="G101" s="56" t="str">
        <f t="shared" si="76"/>
        <v/>
      </c>
      <c r="H101" s="56" t="str">
        <f t="shared" si="77"/>
        <v/>
      </c>
      <c r="I101" s="56" t="str">
        <f t="shared" si="78"/>
        <v/>
      </c>
      <c r="J101" s="56" t="str">
        <f t="shared" si="79"/>
        <v/>
      </c>
      <c r="K101" s="56" t="str">
        <f t="shared" si="80"/>
        <v/>
      </c>
      <c r="L101" s="56" t="str">
        <f t="shared" si="81"/>
        <v/>
      </c>
      <c r="M101" s="56" t="str">
        <f t="shared" si="82"/>
        <v/>
      </c>
      <c r="N101" s="56" t="str">
        <f t="shared" si="83"/>
        <v/>
      </c>
      <c r="O101" s="56" t="str">
        <f t="shared" si="84"/>
        <v/>
      </c>
      <c r="P101" s="56" t="str">
        <f t="shared" si="85"/>
        <v/>
      </c>
      <c r="Q101" s="56" t="str">
        <f t="shared" si="86"/>
        <v/>
      </c>
      <c r="R101" s="56" t="str">
        <f t="shared" si="87"/>
        <v/>
      </c>
      <c r="S101" s="56" t="str">
        <f t="shared" si="88"/>
        <v/>
      </c>
      <c r="T101" s="56" t="str">
        <f t="shared" si="89"/>
        <v/>
      </c>
      <c r="U101" s="56" t="str">
        <f t="shared" si="90"/>
        <v/>
      </c>
      <c r="V101" s="56" t="str">
        <f t="shared" si="91"/>
        <v/>
      </c>
      <c r="W101" s="56" t="str">
        <f t="shared" si="92"/>
        <v/>
      </c>
      <c r="X101" s="56" t="str">
        <f t="shared" si="93"/>
        <v/>
      </c>
      <c r="Y101" s="56" t="str">
        <f t="shared" si="94"/>
        <v/>
      </c>
      <c r="Z101" s="56" t="str">
        <f t="shared" si="95"/>
        <v/>
      </c>
      <c r="AA101" s="56" t="str">
        <f t="shared" si="96"/>
        <v/>
      </c>
      <c r="AB101" s="56" t="str">
        <f t="shared" si="97"/>
        <v/>
      </c>
      <c r="AC101" s="56" t="str">
        <f t="shared" si="98"/>
        <v/>
      </c>
      <c r="AD101" s="56" t="str">
        <f t="shared" si="99"/>
        <v/>
      </c>
      <c r="AE101" s="56" t="str">
        <f t="shared" si="100"/>
        <v/>
      </c>
      <c r="AF101" s="56" t="str">
        <f t="shared" si="101"/>
        <v/>
      </c>
      <c r="AG101" s="56" t="str">
        <f t="shared" si="102"/>
        <v/>
      </c>
      <c r="AH101" s="56" t="str">
        <f t="shared" si="103"/>
        <v/>
      </c>
      <c r="AI101" s="56" t="str">
        <f t="shared" si="104"/>
        <v/>
      </c>
      <c r="AJ101" s="74" t="str">
        <f t="shared" si="105"/>
        <v/>
      </c>
      <c r="AK101" s="30"/>
    </row>
    <row r="102" spans="1:37" s="17" customFormat="1" ht="15.75" hidden="1">
      <c r="A102" s="15" t="str">
        <f>IF($A$1="","",IF(MAX($A$9:A101)+1&gt;$A$1,"",MAX($A$9:A101)+1))</f>
        <v/>
      </c>
      <c r="B102" s="12" t="str">
        <f t="shared" si="71"/>
        <v/>
      </c>
      <c r="C102" s="13" t="str">
        <f t="shared" si="72"/>
        <v/>
      </c>
      <c r="D102" s="14" t="str">
        <f t="shared" si="73"/>
        <v/>
      </c>
      <c r="E102" s="23" t="str">
        <f t="shared" si="74"/>
        <v/>
      </c>
      <c r="F102" s="56" t="str">
        <f t="shared" si="75"/>
        <v/>
      </c>
      <c r="G102" s="56" t="str">
        <f t="shared" si="76"/>
        <v/>
      </c>
      <c r="H102" s="56" t="str">
        <f t="shared" si="77"/>
        <v/>
      </c>
      <c r="I102" s="56" t="str">
        <f t="shared" si="78"/>
        <v/>
      </c>
      <c r="J102" s="56" t="str">
        <f t="shared" si="79"/>
        <v/>
      </c>
      <c r="K102" s="56" t="str">
        <f t="shared" si="80"/>
        <v/>
      </c>
      <c r="L102" s="56" t="str">
        <f t="shared" si="81"/>
        <v/>
      </c>
      <c r="M102" s="56" t="str">
        <f t="shared" si="82"/>
        <v/>
      </c>
      <c r="N102" s="56" t="str">
        <f t="shared" si="83"/>
        <v/>
      </c>
      <c r="O102" s="56" t="str">
        <f t="shared" si="84"/>
        <v/>
      </c>
      <c r="P102" s="56" t="str">
        <f t="shared" si="85"/>
        <v/>
      </c>
      <c r="Q102" s="56" t="str">
        <f t="shared" si="86"/>
        <v/>
      </c>
      <c r="R102" s="56" t="str">
        <f t="shared" si="87"/>
        <v/>
      </c>
      <c r="S102" s="56" t="str">
        <f t="shared" si="88"/>
        <v/>
      </c>
      <c r="T102" s="56" t="str">
        <f t="shared" si="89"/>
        <v/>
      </c>
      <c r="U102" s="56" t="str">
        <f t="shared" si="90"/>
        <v/>
      </c>
      <c r="V102" s="56" t="str">
        <f t="shared" si="91"/>
        <v/>
      </c>
      <c r="W102" s="56" t="str">
        <f t="shared" si="92"/>
        <v/>
      </c>
      <c r="X102" s="56" t="str">
        <f t="shared" si="93"/>
        <v/>
      </c>
      <c r="Y102" s="56" t="str">
        <f t="shared" si="94"/>
        <v/>
      </c>
      <c r="Z102" s="56" t="str">
        <f t="shared" si="95"/>
        <v/>
      </c>
      <c r="AA102" s="56" t="str">
        <f t="shared" si="96"/>
        <v/>
      </c>
      <c r="AB102" s="56" t="str">
        <f t="shared" si="97"/>
        <v/>
      </c>
      <c r="AC102" s="56" t="str">
        <f t="shared" si="98"/>
        <v/>
      </c>
      <c r="AD102" s="56" t="str">
        <f t="shared" si="99"/>
        <v/>
      </c>
      <c r="AE102" s="56" t="str">
        <f t="shared" si="100"/>
        <v/>
      </c>
      <c r="AF102" s="56" t="str">
        <f t="shared" si="101"/>
        <v/>
      </c>
      <c r="AG102" s="56" t="str">
        <f t="shared" si="102"/>
        <v/>
      </c>
      <c r="AH102" s="56" t="str">
        <f t="shared" si="103"/>
        <v/>
      </c>
      <c r="AI102" s="56" t="str">
        <f t="shared" si="104"/>
        <v/>
      </c>
      <c r="AJ102" s="74" t="str">
        <f t="shared" si="105"/>
        <v/>
      </c>
      <c r="AK102" s="30"/>
    </row>
    <row r="103" spans="1:37" s="17" customFormat="1" ht="15.75" hidden="1">
      <c r="A103" s="15" t="str">
        <f>IF($A$1="","",IF(MAX($A$9:A102)+1&gt;$A$1,"",MAX($A$9:A102)+1))</f>
        <v/>
      </c>
      <c r="B103" s="12" t="str">
        <f t="shared" si="71"/>
        <v/>
      </c>
      <c r="C103" s="13" t="str">
        <f t="shared" si="72"/>
        <v/>
      </c>
      <c r="D103" s="14" t="str">
        <f t="shared" si="73"/>
        <v/>
      </c>
      <c r="E103" s="23" t="str">
        <f t="shared" si="74"/>
        <v/>
      </c>
      <c r="F103" s="56" t="str">
        <f t="shared" si="75"/>
        <v/>
      </c>
      <c r="G103" s="56" t="str">
        <f t="shared" si="76"/>
        <v/>
      </c>
      <c r="H103" s="56" t="str">
        <f t="shared" si="77"/>
        <v/>
      </c>
      <c r="I103" s="56" t="str">
        <f t="shared" si="78"/>
        <v/>
      </c>
      <c r="J103" s="56" t="str">
        <f t="shared" si="79"/>
        <v/>
      </c>
      <c r="K103" s="56" t="str">
        <f t="shared" si="80"/>
        <v/>
      </c>
      <c r="L103" s="56" t="str">
        <f t="shared" si="81"/>
        <v/>
      </c>
      <c r="M103" s="56" t="str">
        <f t="shared" si="82"/>
        <v/>
      </c>
      <c r="N103" s="56" t="str">
        <f t="shared" si="83"/>
        <v/>
      </c>
      <c r="O103" s="56" t="str">
        <f t="shared" si="84"/>
        <v/>
      </c>
      <c r="P103" s="56" t="str">
        <f t="shared" si="85"/>
        <v/>
      </c>
      <c r="Q103" s="56" t="str">
        <f t="shared" si="86"/>
        <v/>
      </c>
      <c r="R103" s="56" t="str">
        <f t="shared" si="87"/>
        <v/>
      </c>
      <c r="S103" s="56" t="str">
        <f t="shared" si="88"/>
        <v/>
      </c>
      <c r="T103" s="56" t="str">
        <f t="shared" si="89"/>
        <v/>
      </c>
      <c r="U103" s="56" t="str">
        <f t="shared" si="90"/>
        <v/>
      </c>
      <c r="V103" s="56" t="str">
        <f t="shared" si="91"/>
        <v/>
      </c>
      <c r="W103" s="56" t="str">
        <f t="shared" si="92"/>
        <v/>
      </c>
      <c r="X103" s="56" t="str">
        <f t="shared" si="93"/>
        <v/>
      </c>
      <c r="Y103" s="56" t="str">
        <f t="shared" si="94"/>
        <v/>
      </c>
      <c r="Z103" s="56" t="str">
        <f t="shared" si="95"/>
        <v/>
      </c>
      <c r="AA103" s="56" t="str">
        <f t="shared" si="96"/>
        <v/>
      </c>
      <c r="AB103" s="56" t="str">
        <f t="shared" si="97"/>
        <v/>
      </c>
      <c r="AC103" s="56" t="str">
        <f t="shared" si="98"/>
        <v/>
      </c>
      <c r="AD103" s="56" t="str">
        <f t="shared" si="99"/>
        <v/>
      </c>
      <c r="AE103" s="56" t="str">
        <f t="shared" si="100"/>
        <v/>
      </c>
      <c r="AF103" s="56" t="str">
        <f t="shared" si="101"/>
        <v/>
      </c>
      <c r="AG103" s="56" t="str">
        <f t="shared" si="102"/>
        <v/>
      </c>
      <c r="AH103" s="56" t="str">
        <f t="shared" si="103"/>
        <v/>
      </c>
      <c r="AI103" s="56" t="str">
        <f t="shared" si="104"/>
        <v/>
      </c>
      <c r="AJ103" s="74" t="str">
        <f t="shared" si="105"/>
        <v/>
      </c>
      <c r="AK103" s="30"/>
    </row>
    <row r="104" spans="1:37" s="17" customFormat="1" ht="15.75" hidden="1">
      <c r="A104" s="15" t="str">
        <f>IF($A$1="","",IF(MAX($A$9:A103)+1&gt;$A$1,"",MAX($A$9:A103)+1))</f>
        <v/>
      </c>
      <c r="B104" s="12" t="str">
        <f t="shared" si="71"/>
        <v/>
      </c>
      <c r="C104" s="13" t="str">
        <f t="shared" si="72"/>
        <v/>
      </c>
      <c r="D104" s="14" t="str">
        <f t="shared" si="73"/>
        <v/>
      </c>
      <c r="E104" s="23" t="str">
        <f t="shared" si="74"/>
        <v/>
      </c>
      <c r="F104" s="56" t="str">
        <f t="shared" si="75"/>
        <v/>
      </c>
      <c r="G104" s="56" t="str">
        <f t="shared" si="76"/>
        <v/>
      </c>
      <c r="H104" s="56" t="str">
        <f t="shared" si="77"/>
        <v/>
      </c>
      <c r="I104" s="56" t="str">
        <f t="shared" si="78"/>
        <v/>
      </c>
      <c r="J104" s="56" t="str">
        <f t="shared" si="79"/>
        <v/>
      </c>
      <c r="K104" s="56" t="str">
        <f t="shared" si="80"/>
        <v/>
      </c>
      <c r="L104" s="56" t="str">
        <f t="shared" si="81"/>
        <v/>
      </c>
      <c r="M104" s="56" t="str">
        <f t="shared" si="82"/>
        <v/>
      </c>
      <c r="N104" s="56" t="str">
        <f t="shared" si="83"/>
        <v/>
      </c>
      <c r="O104" s="56" t="str">
        <f t="shared" si="84"/>
        <v/>
      </c>
      <c r="P104" s="56" t="str">
        <f t="shared" si="85"/>
        <v/>
      </c>
      <c r="Q104" s="56" t="str">
        <f t="shared" si="86"/>
        <v/>
      </c>
      <c r="R104" s="56" t="str">
        <f t="shared" si="87"/>
        <v/>
      </c>
      <c r="S104" s="56" t="str">
        <f t="shared" si="88"/>
        <v/>
      </c>
      <c r="T104" s="56" t="str">
        <f t="shared" si="89"/>
        <v/>
      </c>
      <c r="U104" s="56" t="str">
        <f t="shared" si="90"/>
        <v/>
      </c>
      <c r="V104" s="56" t="str">
        <f t="shared" si="91"/>
        <v/>
      </c>
      <c r="W104" s="56" t="str">
        <f t="shared" si="92"/>
        <v/>
      </c>
      <c r="X104" s="56" t="str">
        <f t="shared" si="93"/>
        <v/>
      </c>
      <c r="Y104" s="56" t="str">
        <f t="shared" si="94"/>
        <v/>
      </c>
      <c r="Z104" s="56" t="str">
        <f t="shared" si="95"/>
        <v/>
      </c>
      <c r="AA104" s="56" t="str">
        <f t="shared" si="96"/>
        <v/>
      </c>
      <c r="AB104" s="56" t="str">
        <f t="shared" si="97"/>
        <v/>
      </c>
      <c r="AC104" s="56" t="str">
        <f t="shared" si="98"/>
        <v/>
      </c>
      <c r="AD104" s="56" t="str">
        <f t="shared" si="99"/>
        <v/>
      </c>
      <c r="AE104" s="56" t="str">
        <f t="shared" si="100"/>
        <v/>
      </c>
      <c r="AF104" s="56" t="str">
        <f t="shared" si="101"/>
        <v/>
      </c>
      <c r="AG104" s="56" t="str">
        <f t="shared" si="102"/>
        <v/>
      </c>
      <c r="AH104" s="56" t="str">
        <f t="shared" si="103"/>
        <v/>
      </c>
      <c r="AI104" s="56" t="str">
        <f t="shared" si="104"/>
        <v/>
      </c>
      <c r="AJ104" s="74" t="str">
        <f t="shared" si="105"/>
        <v/>
      </c>
      <c r="AK104" s="30"/>
    </row>
    <row r="105" spans="1:37" s="17" customFormat="1" ht="15.75" hidden="1">
      <c r="A105" s="15" t="str">
        <f>IF($A$1="","",IF(MAX($A$9:A104)+1&gt;$A$1,"",MAX($A$9:A104)+1))</f>
        <v/>
      </c>
      <c r="B105" s="12" t="str">
        <f t="shared" si="71"/>
        <v/>
      </c>
      <c r="C105" s="13" t="str">
        <f t="shared" si="72"/>
        <v/>
      </c>
      <c r="D105" s="14" t="str">
        <f t="shared" si="73"/>
        <v/>
      </c>
      <c r="E105" s="23" t="str">
        <f t="shared" si="74"/>
        <v/>
      </c>
      <c r="F105" s="56" t="str">
        <f t="shared" si="75"/>
        <v/>
      </c>
      <c r="G105" s="56" t="str">
        <f t="shared" si="76"/>
        <v/>
      </c>
      <c r="H105" s="56" t="str">
        <f t="shared" si="77"/>
        <v/>
      </c>
      <c r="I105" s="56" t="str">
        <f t="shared" si="78"/>
        <v/>
      </c>
      <c r="J105" s="56" t="str">
        <f t="shared" si="79"/>
        <v/>
      </c>
      <c r="K105" s="56" t="str">
        <f t="shared" si="80"/>
        <v/>
      </c>
      <c r="L105" s="56" t="str">
        <f t="shared" si="81"/>
        <v/>
      </c>
      <c r="M105" s="56" t="str">
        <f t="shared" si="82"/>
        <v/>
      </c>
      <c r="N105" s="56" t="str">
        <f t="shared" si="83"/>
        <v/>
      </c>
      <c r="O105" s="56" t="str">
        <f t="shared" si="84"/>
        <v/>
      </c>
      <c r="P105" s="56" t="str">
        <f t="shared" si="85"/>
        <v/>
      </c>
      <c r="Q105" s="56" t="str">
        <f t="shared" si="86"/>
        <v/>
      </c>
      <c r="R105" s="56" t="str">
        <f t="shared" si="87"/>
        <v/>
      </c>
      <c r="S105" s="56" t="str">
        <f t="shared" si="88"/>
        <v/>
      </c>
      <c r="T105" s="56" t="str">
        <f t="shared" si="89"/>
        <v/>
      </c>
      <c r="U105" s="56" t="str">
        <f t="shared" si="90"/>
        <v/>
      </c>
      <c r="V105" s="56" t="str">
        <f t="shared" si="91"/>
        <v/>
      </c>
      <c r="W105" s="56" t="str">
        <f t="shared" si="92"/>
        <v/>
      </c>
      <c r="X105" s="56" t="str">
        <f t="shared" si="93"/>
        <v/>
      </c>
      <c r="Y105" s="56" t="str">
        <f t="shared" si="94"/>
        <v/>
      </c>
      <c r="Z105" s="56" t="str">
        <f t="shared" si="95"/>
        <v/>
      </c>
      <c r="AA105" s="56" t="str">
        <f t="shared" si="96"/>
        <v/>
      </c>
      <c r="AB105" s="56" t="str">
        <f t="shared" si="97"/>
        <v/>
      </c>
      <c r="AC105" s="56" t="str">
        <f t="shared" si="98"/>
        <v/>
      </c>
      <c r="AD105" s="56" t="str">
        <f t="shared" si="99"/>
        <v/>
      </c>
      <c r="AE105" s="56" t="str">
        <f t="shared" si="100"/>
        <v/>
      </c>
      <c r="AF105" s="56" t="str">
        <f t="shared" si="101"/>
        <v/>
      </c>
      <c r="AG105" s="56" t="str">
        <f t="shared" si="102"/>
        <v/>
      </c>
      <c r="AH105" s="56" t="str">
        <f t="shared" si="103"/>
        <v/>
      </c>
      <c r="AI105" s="56" t="str">
        <f t="shared" si="104"/>
        <v/>
      </c>
      <c r="AJ105" s="74" t="str">
        <f t="shared" si="105"/>
        <v/>
      </c>
      <c r="AK105" s="30"/>
    </row>
    <row r="106" spans="1:37" s="17" customFormat="1" ht="15.75" hidden="1">
      <c r="A106" s="15" t="str">
        <f>IF($A$1="","",IF(MAX($A$9:A105)+1&gt;$A$1,"",MAX($A$9:A105)+1))</f>
        <v/>
      </c>
      <c r="B106" s="12" t="str">
        <f t="shared" ref="B106:B137" si="106">IF(A106="","",IF(VLOOKUP(A106,Bangke,3,0)="","",VLOOKUP(A106,Bangke,3,0)))</f>
        <v/>
      </c>
      <c r="C106" s="13" t="str">
        <f t="shared" ref="C106:C137" si="107">IF(A106="","",IF(VLOOKUP(A106,Bangke,4,0)="","",VLOOKUP(A106,Bangke,4,0)))</f>
        <v/>
      </c>
      <c r="D106" s="14" t="str">
        <f t="shared" ref="D106:D137" si="108">IF(A106="","",VLOOKUP(A106,Bangke,6,0))</f>
        <v/>
      </c>
      <c r="E106" s="23" t="str">
        <f t="shared" ref="E106:E137" si="109">IF(A106="","",VLOOKUP(A106,Bangke,8,0))</f>
        <v/>
      </c>
      <c r="F106" s="56" t="str">
        <f t="shared" ref="F106:F137" si="110">IF($A106="","",(IF(VLOOKUP($A106,Bangke,9,0)=$F$6,VLOOKUP($A106,Bangke,11,0),IF(VLOOKUP($A106,Bangke,12,0)=$F$6,VLOOKUP($A106,Bangke,14,0),IF(VLOOKUP($A106,Bangke,15,0)=$F$6,VLOOKUP($A106,Bangke,17,0),IF(VLOOKUP($A106,Bangke,18,0)=$F$6,VLOOKUP($A106,Bangke,20,0),IF(VLOOKUP($A106,Bangke,21,0)=$F$6,VLOOKUP($A106,Bangke,23,0),IF(VLOOKUP($A106,Bangke,24,0)=$F$6,VLOOKUP($A106,Bangke,26,0),IF(VLOOKUP($A106,Bangke,27,0)=$F$6,VLOOKUP($A106,Bangke,29,0),0)))))))))</f>
        <v/>
      </c>
      <c r="G106" s="56" t="str">
        <f t="shared" ref="G106:G137" si="111">IF($A106="","",(IF(VLOOKUP($A106,Bangke,9,0)=$G$6,VLOOKUP($A106,Bangke,11,0),IF(VLOOKUP($A106,Bangke,12,0)=$G$6,VLOOKUP($A106,Bangke,14,0),IF(VLOOKUP($A106,Bangke,15,0)=$G$6,VLOOKUP($A106,Bangke,17,0),IF(VLOOKUP($A106,Bangke,18,0)=$G$6,VLOOKUP($A106,Bangke,20,0),IF(VLOOKUP($A106,Bangke,21,0)=$G$6,VLOOKUP($A106,Bangke,23,0),IF(VLOOKUP($A106,Bangke,24,0)=$G$6,VLOOKUP($A106,Bangke,26,0),IF(VLOOKUP($A106,Bangke,27,0)=$G$6,VLOOKUP($A106,Bangke,29,0),0)))))))))</f>
        <v/>
      </c>
      <c r="H106" s="56" t="str">
        <f t="shared" ref="H106:H137" si="112">IF($A106="","",(IF(VLOOKUP($A106,Bangke,9,0)=$H$6,VLOOKUP($A106,Bangke,11,0),IF(VLOOKUP($A106,Bangke,12,0)=$H$6,VLOOKUP($A106,Bangke,14,0),IF(VLOOKUP($A106,Bangke,15,0)=$H$6,VLOOKUP($A106,Bangke,17,0),IF(VLOOKUP($A106,Bangke,18,0)=$H$6,VLOOKUP($A106,Bangke,20,0),IF(VLOOKUP($A106,Bangke,21,0)=$H$6,VLOOKUP($A106,Bangke,23,0),IF(VLOOKUP($A106,Bangke,24,0)=$H$6,VLOOKUP($A106,Bangke,26,0),IF(VLOOKUP($A106,Bangke,27,0)=$H$6,VLOOKUP($A106,Bangke,29,0),0)))))))))</f>
        <v/>
      </c>
      <c r="I106" s="56" t="str">
        <f t="shared" ref="I106:I137" si="113">IF($A106="","",(IF(VLOOKUP($A106,Bangke,9,0)=$I$6,VLOOKUP($A106,Bangke,11,0),IF(VLOOKUP($A106,Bangke,12,0)=$I$6,VLOOKUP($A106,Bangke,14,0),IF(VLOOKUP($A106,Bangke,15,0)=$I$6,VLOOKUP($A106,Bangke,17,0),IF(VLOOKUP($A106,Bangke,18,0)=$I$6,VLOOKUP($A106,Bangke,20,0),IF(VLOOKUP($A106,Bangke,21,0)=$I$6,VLOOKUP($A106,Bangke,23,0),IF(VLOOKUP($A106,Bangke,24,0)=$I$6,VLOOKUP($A106,Bangke,26,0),IF(VLOOKUP($A106,Bangke,27,0)=$I$6,VLOOKUP($A106,Bangke,29,0),0)))))))))</f>
        <v/>
      </c>
      <c r="J106" s="56" t="str">
        <f t="shared" ref="J106:J137" si="114">IF($A106="","",(IF(VLOOKUP($A106,Bangke,9,0)=$J$6,VLOOKUP($A106,Bangke,11,0),IF(VLOOKUP($A106,Bangke,12,0)=$J$6,VLOOKUP($A106,Bangke,14,0),IF(VLOOKUP($A106,Bangke,15,0)=$J$6,VLOOKUP($A106,Bangke,17,0),IF(VLOOKUP($A106,Bangke,18,0)=$J$6,VLOOKUP($A106,Bangke,20,0),IF(VLOOKUP($A106,Bangke,21,0)=$J$6,VLOOKUP($A106,Bangke,23,0),IF(VLOOKUP($A106,Bangke,24,0)=$J$6,VLOOKUP($A106,Bangke,26,0),IF(VLOOKUP($A106,Bangke,27,0)=$J$6,VLOOKUP($A106,Bangke,29,0),0)))))))))</f>
        <v/>
      </c>
      <c r="K106" s="56" t="str">
        <f t="shared" ref="K106:K137" si="115">IF($A106="","",(IF(VLOOKUP($A106,Bangke,9,0)=$K$6,VLOOKUP($A106,Bangke,11,0),IF(VLOOKUP($A106,Bangke,12,0)=$K$6,VLOOKUP($A106,Bangke,14,0),IF(VLOOKUP($A106,Bangke,15,0)=$K$6,VLOOKUP($A106,Bangke,17,0),IF(VLOOKUP($A106,Bangke,18,0)=$K$6,VLOOKUP($A106,Bangke,20,0),IF(VLOOKUP($A106,Bangke,21,0)=$K$6,VLOOKUP($A106,Bangke,23,0),IF(VLOOKUP($A106,Bangke,24,0)=$K$6,VLOOKUP($A106,Bangke,26,0),IF(VLOOKUP($A106,Bangke,27,0)=$K$6,VLOOKUP($A106,Bangke,29,0),0)))))))))</f>
        <v/>
      </c>
      <c r="L106" s="56" t="str">
        <f t="shared" ref="L106:L137" si="116">IF($A106="","",(IF(VLOOKUP($A106,Bangke,9,0)=$L$6,VLOOKUP($A106,Bangke,11,0),IF(VLOOKUP($A106,Bangke,12,0)=$L$6,VLOOKUP($A106,Bangke,14,0),IF(VLOOKUP($A106,Bangke,15,0)=$L$6,VLOOKUP($A106,Bangke,17,0),IF(VLOOKUP($A106,Bangke,18,0)=$L$6,VLOOKUP($A106,Bangke,20,0),IF(VLOOKUP($A106,Bangke,21,0)=$L$6,VLOOKUP($A106,Bangke,23,0),IF(VLOOKUP($A106,Bangke,24,0)=$L$6,VLOOKUP($A106,Bangke,26,0),IF(VLOOKUP($A106,Bangke,27,0)=$L$6,VLOOKUP($A106,Bangke,29,0),0)))))))))</f>
        <v/>
      </c>
      <c r="M106" s="56" t="str">
        <f t="shared" ref="M106:M137" si="117">IF($A106="","",(IF(VLOOKUP($A106,Bangke,9,0)=$M$6,VLOOKUP($A106,Bangke,11,0),IF(VLOOKUP($A106,Bangke,12,0)=$M$6,VLOOKUP($A106,Bangke,14,0),IF(VLOOKUP($A106,Bangke,15,0)=$M$6,VLOOKUP($A106,Bangke,17,0),IF(VLOOKUP($A106,Bangke,18,0)=$M$6,VLOOKUP($A106,Bangke,20,0),IF(VLOOKUP($A106,Bangke,21,0)=$M$6,VLOOKUP($A106,Bangke,23,0),IF(VLOOKUP($A106,Bangke,24,0)=$M$6,VLOOKUP($A106,Bangke,26,0),IF(VLOOKUP($A106,Bangke,27,0)=$M$6,VLOOKUP($A106,Bangke,29,0),0)))))))))</f>
        <v/>
      </c>
      <c r="N106" s="56" t="str">
        <f t="shared" ref="N106:N137" si="118">IF($A106="","",(IF(VLOOKUP($A106,Bangke,9,0)=$N$6,VLOOKUP($A106,Bangke,11,0),IF(VLOOKUP($A106,Bangke,12,0)=$N$6,VLOOKUP($A106,Bangke,14,0),IF(VLOOKUP($A106,Bangke,15,0)=$N$6,VLOOKUP($A106,Bangke,17,0),IF(VLOOKUP($A106,Bangke,18,0)=$N$6,VLOOKUP($A106,Bangke,20,0),IF(VLOOKUP($A106,Bangke,21,0)=$N$6,VLOOKUP($A106,Bangke,23,0),IF(VLOOKUP($A106,Bangke,24,0)=$N$6,VLOOKUP($A106,Bangke,26,0),IF(VLOOKUP($A106,Bangke,27,0)=$N$6,VLOOKUP($A106,Bangke,29,0),0)))))))))</f>
        <v/>
      </c>
      <c r="O106" s="56" t="str">
        <f t="shared" ref="O106:O137" si="119">IF($A106="","",(IF(VLOOKUP($A106,Bangke,9,0)=$O$6,VLOOKUP($A106,Bangke,11,0),IF(VLOOKUP($A106,Bangke,12,0)=$O$6,VLOOKUP($A106,Bangke,14,0),IF(VLOOKUP($A106,Bangke,15,0)=$O$6,VLOOKUP($A106,Bangke,17,0),IF(VLOOKUP($A106,Bangke,18,0)=$O$6,VLOOKUP($A106,Bangke,20,0),IF(VLOOKUP($A106,Bangke,21,0)=$O$6,VLOOKUP($A106,Bangke,23,0),IF(VLOOKUP($A106,Bangke,24,0)=$O$6,VLOOKUP($A106,Bangke,26,0),IF(VLOOKUP($A106,Bangke,27,0)=$O$6,VLOOKUP($A106,Bangke,29,0),0)))))))))</f>
        <v/>
      </c>
      <c r="P106" s="56" t="str">
        <f t="shared" ref="P106:P137" si="120">IF($A106="","",(IF(VLOOKUP($A106,Bangke,9,0)=$P$6,VLOOKUP($A106,Bangke,11,0),IF(VLOOKUP($A106,Bangke,12,0)=$P$6,VLOOKUP($A106,Bangke,14,0),IF(VLOOKUP($A106,Bangke,15,0)=$P$6,VLOOKUP($A106,Bangke,17,0),IF(VLOOKUP($A106,Bangke,18,0)=$P$6,VLOOKUP($A106,Bangke,20,0),IF(VLOOKUP($A106,Bangke,21,0)=$P$6,VLOOKUP($A106,Bangke,23,0),IF(VLOOKUP($A106,Bangke,24,0)=$P$6,VLOOKUP($A106,Bangke,26,0),IF(VLOOKUP($A106,Bangke,27,0)=$P$6,VLOOKUP($A106,Bangke,29,0),0)))))))))</f>
        <v/>
      </c>
      <c r="Q106" s="56" t="str">
        <f t="shared" ref="Q106:Q137" si="121">IF($A106="","",(IF(VLOOKUP($A106,Bangke,9,0)=$Q$6,VLOOKUP($A106,Bangke,11,0),IF(VLOOKUP($A106,Bangke,12,0)=$Q$6,VLOOKUP($A106,Bangke,14,0),IF(VLOOKUP($A106,Bangke,15,0)=$Q$6,VLOOKUP($A106,Bangke,17,0),IF(VLOOKUP($A106,Bangke,18,0)=$Q$6,VLOOKUP($A106,Bangke,20,0),IF(VLOOKUP($A106,Bangke,21,0)=$Q$6,VLOOKUP($A106,Bangke,23,0),IF(VLOOKUP($A106,Bangke,24,0)=$Q$6,VLOOKUP($A106,Bangke,26,0),IF(VLOOKUP($A106,Bangke,27,0)=$Q$6,VLOOKUP($A106,Bangke,29,0),0)))))))))</f>
        <v/>
      </c>
      <c r="R106" s="56" t="str">
        <f t="shared" ref="R106:R137" si="122">IF($A106="","",(IF(VLOOKUP($A106,Bangke,9,0)=$R$6,VLOOKUP($A106,Bangke,11,0),IF(VLOOKUP($A106,Bangke,12,0)=$R$6,VLOOKUP($A106,Bangke,14,0),IF(VLOOKUP($A106,Bangke,15,0)=$R$6,VLOOKUP($A106,Bangke,17,0),IF(VLOOKUP($A106,Bangke,18,0)=$R$6,VLOOKUP($A106,Bangke,20,0),IF(VLOOKUP($A106,Bangke,21,0)=$R$6,VLOOKUP($A106,Bangke,23,0),IF(VLOOKUP($A106,Bangke,24,0)=$R$6,VLOOKUP($A106,Bangke,26,0),IF(VLOOKUP($A106,Bangke,27,0)=$R$6,VLOOKUP($A106,Bangke,29,0),0)))))))))</f>
        <v/>
      </c>
      <c r="S106" s="56" t="str">
        <f t="shared" ref="S106:S137" si="123">IF($A106="","",(IF(VLOOKUP($A106,Bangke,9,0)=$S$6,VLOOKUP($A106,Bangke,11,0),IF(VLOOKUP($A106,Bangke,12,0)=$S$6,VLOOKUP($A106,Bangke,14,0),IF(VLOOKUP($A106,Bangke,15,0)=$S$6,VLOOKUP($A106,Bangke,17,0),IF(VLOOKUP($A106,Bangke,18,0)=$S$6,VLOOKUP($A106,Bangke,20,0),IF(VLOOKUP($A106,Bangke,21,0)=$S$6,VLOOKUP($A106,Bangke,23,0),IF(VLOOKUP($A106,Bangke,24,0)=$S$6,VLOOKUP($A106,Bangke,26,0),IF(VLOOKUP($A106,Bangke,27,0)=$S$6,VLOOKUP($A106,Bangke,29,0),0)))))))))</f>
        <v/>
      </c>
      <c r="T106" s="56" t="str">
        <f t="shared" ref="T106:T137" si="124">IF($A106="","",(IF(VLOOKUP($A106,Bangke,9,0)=$T$6,VLOOKUP($A106,Bangke,11,0),IF(VLOOKUP($A106,Bangke,12,0)=$T$6,VLOOKUP($A106,Bangke,14,0),IF(VLOOKUP($A106,Bangke,15,0)=$T$6,VLOOKUP($A106,Bangke,17,0),IF(VLOOKUP($A106,Bangke,18,0)=$T$6,VLOOKUP($A106,Bangke,20,0),IF(VLOOKUP($A106,Bangke,21,0)=$T$6,VLOOKUP($A106,Bangke,23,0),IF(VLOOKUP($A106,Bangke,24,0)=$T$6,VLOOKUP($A106,Bangke,26,0),IF(VLOOKUP($A106,Bangke,27,0)=$T$6,VLOOKUP($A106,Bangke,29,0),0)))))))))</f>
        <v/>
      </c>
      <c r="U106" s="56" t="str">
        <f t="shared" ref="U106:U137" si="125">IF($A106="","",(IF(VLOOKUP($A106,Bangke,9,0)=$U$6,VLOOKUP($A106,Bangke,11,0),IF(VLOOKUP($A106,Bangke,12,0)=$U$6,VLOOKUP($A106,Bangke,14,0),IF(VLOOKUP($A106,Bangke,15,0)=$U$6,VLOOKUP($A106,Bangke,17,0),IF(VLOOKUP($A106,Bangke,18,0)=$U$6,VLOOKUP($A106,Bangke,20,0),IF(VLOOKUP($A106,Bangke,21,0)=$U$6,VLOOKUP($A106,Bangke,23,0),IF(VLOOKUP($A106,Bangke,24,0)=$U$6,VLOOKUP($A106,Bangke,26,0),IF(VLOOKUP($A106,Bangke,27,0)=$U$6,VLOOKUP($A106,Bangke,29,0),0)))))))))</f>
        <v/>
      </c>
      <c r="V106" s="56" t="str">
        <f t="shared" ref="V106:V137" si="126">IF($A106="","",(IF(VLOOKUP($A106,Bangke,9,0)=$V$6,VLOOKUP($A106,Bangke,11,0),IF(VLOOKUP($A106,Bangke,12,0)=$V$6,VLOOKUP($A106,Bangke,14,0),IF(VLOOKUP($A106,Bangke,15,0)=$V$6,VLOOKUP($A106,Bangke,17,0),IF(VLOOKUP($A106,Bangke,18,0)=$V$6,VLOOKUP($A106,Bangke,20,0),IF(VLOOKUP($A106,Bangke,21,0)=$V$6,VLOOKUP($A106,Bangke,23,0),IF(VLOOKUP($A106,Bangke,24,0)=$V$6,VLOOKUP($A106,Bangke,26,0),IF(VLOOKUP($A106,Bangke,27,0)=$V$6,VLOOKUP($A106,Bangke,29,0),0)))))))))</f>
        <v/>
      </c>
      <c r="W106" s="56" t="str">
        <f t="shared" ref="W106:W137" si="127">IF($A106="","",(IF(VLOOKUP($A106,Bangke,9,0)=$W$6,VLOOKUP($A106,Bangke,11,0),IF(VLOOKUP($A106,Bangke,12,0)=$W$6,VLOOKUP($A106,Bangke,14,0),IF(VLOOKUP($A106,Bangke,15,0)=$W$6,VLOOKUP($A106,Bangke,17,0),IF(VLOOKUP($A106,Bangke,18,0)=$W$6,VLOOKUP($A106,Bangke,20,0),IF(VLOOKUP($A106,Bangke,21,0)=$W$6,VLOOKUP($A106,Bangke,23,0),IF(VLOOKUP($A106,Bangke,24,0)=$W$6,VLOOKUP($A106,Bangke,26,0),IF(VLOOKUP($A106,Bangke,27,0)=$W$6,VLOOKUP($A106,Bangke,29,0),0)))))))))</f>
        <v/>
      </c>
      <c r="X106" s="56" t="str">
        <f t="shared" ref="X106:X137" si="128">IF($A106="","",(IF(VLOOKUP($A106,Bangke,9,0)=$X$6,VLOOKUP($A106,Bangke,11,0),IF(VLOOKUP($A106,Bangke,12,0)=$X$6,VLOOKUP($A106,Bangke,14,0),IF(VLOOKUP($A106,Bangke,15,0)=$X$6,VLOOKUP($A106,Bangke,17,0),IF(VLOOKUP($A106,Bangke,18,0)=$X$6,VLOOKUP($A106,Bangke,20,0),IF(VLOOKUP($A106,Bangke,21,0)=$X$6,VLOOKUP($A106,Bangke,23,0),IF(VLOOKUP($A106,Bangke,24,0)=$X$6,VLOOKUP($A106,Bangke,26,0),IF(VLOOKUP($A106,Bangke,27,0)=$X$6,VLOOKUP($A106,Bangke,29,0),0)))))))))</f>
        <v/>
      </c>
      <c r="Y106" s="56" t="str">
        <f t="shared" ref="Y106:Y137" si="129">IF($A106="","",(IF(VLOOKUP($A106,Bangke,9,0)=$Y$6,VLOOKUP($A106,Bangke,11,0),IF(VLOOKUP($A106,Bangke,12,0)=$Y$6,VLOOKUP($A106,Bangke,14,0),IF(VLOOKUP($A106,Bangke,15,0)=$Y$6,VLOOKUP($A106,Bangke,17,0),IF(VLOOKUP($A106,Bangke,18,0)=$Y$6,VLOOKUP($A106,Bangke,20,0),IF(VLOOKUP($A106,Bangke,21,0)=$Y$6,VLOOKUP($A106,Bangke,23,0),IF(VLOOKUP($A106,Bangke,24,0)=$Y$6,VLOOKUP($A106,Bangke,26,0),IF(VLOOKUP($A106,Bangke,27,0)=$Y$6,VLOOKUP($A106,Bangke,29,0),0)))))))))</f>
        <v/>
      </c>
      <c r="Z106" s="56" t="str">
        <f t="shared" ref="Z106:Z137" si="130">IF($A106="","",(IF(VLOOKUP($A106,Bangke,9,0)=$Z$6,VLOOKUP($A106,Bangke,11,0),IF(VLOOKUP($A106,Bangke,12,0)=$Z$6,VLOOKUP($A106,Bangke,14,0),IF(VLOOKUP($A106,Bangke,15,0)=$Z$6,VLOOKUP($A106,Bangke,17,0),IF(VLOOKUP($A106,Bangke,18,0)=$Z$6,VLOOKUP($A106,Bangke,20,0),IF(VLOOKUP($A106,Bangke,21,0)=$Z$6,VLOOKUP($A106,Bangke,23,0),IF(VLOOKUP($A106,Bangke,24,0)=$Z$6,VLOOKUP($A106,Bangke,26,0),IF(VLOOKUP($A106,Bangke,27,0)=$Z$6,VLOOKUP($A106,Bangke,29,0),0)))))))))</f>
        <v/>
      </c>
      <c r="AA106" s="56" t="str">
        <f t="shared" ref="AA106:AA137" si="131">IF($A106="","",(IF(VLOOKUP($A106,Bangke,9,0)=$AAV$6,VLOOKUP($A106,Bangke,11,0),IF(VLOOKUP($A106,Bangke,12,0)=$AAV$6,VLOOKUP($A106,Bangke,14,0),IF(VLOOKUP($A106,Bangke,15,0)=$AAV$6,VLOOKUP($A106,Bangke,17,0),IF(VLOOKUP($A106,Bangke,18,0)=$AAV$6,VLOOKUP($A106,Bangke,20,0),IF(VLOOKUP($A106,Bangke,21,0)=$AAV$6,VLOOKUP($A106,Bangke,23,0),IF(VLOOKUP($A106,Bangke,24,0)=$AAV$6,VLOOKUP($A106,Bangke,26,0),IF(VLOOKUP($A106,Bangke,27,0)=$AAV$6,VLOOKUP($A106,Bangke,29,0),0)))))))))</f>
        <v/>
      </c>
      <c r="AB106" s="56" t="str">
        <f t="shared" ref="AB106:AB137" si="132">IF($A106="","",(IF(VLOOKUP($A106,Bangke,9,0)=$AB$6,VLOOKUP($A106,Bangke,11,0),IF(VLOOKUP($A106,Bangke,12,0)=$AB$6,VLOOKUP($A106,Bangke,14,0),IF(VLOOKUP($A106,Bangke,15,0)=$AB$6,VLOOKUP($A106,Bangke,17,0),IF(VLOOKUP($A106,Bangke,18,0)=$AB$6,VLOOKUP($A106,Bangke,20,0),IF(VLOOKUP($A106,Bangke,21,0)=$AB$6,VLOOKUP($A106,Bangke,23,0),IF(VLOOKUP($A106,Bangke,24,0)=$AB$6,VLOOKUP($A106,Bangke,26,0),IF(VLOOKUP($A106,Bangke,27,0)=$AB$6,VLOOKUP($A106,Bangke,29,0),0)))))))))</f>
        <v/>
      </c>
      <c r="AC106" s="56" t="str">
        <f t="shared" ref="AC106:AC137" si="133">IF($A106="","",(IF(VLOOKUP($A106,Bangke,9,0)=$AC$6,VLOOKUP($A106,Bangke,11,0),IF(VLOOKUP($A106,Bangke,12,0)=$AC$6,VLOOKUP($A106,Bangke,14,0),IF(VLOOKUP($A106,Bangke,15,0)=$AC$6,VLOOKUP($A106,Bangke,17,0),IF(VLOOKUP($A106,Bangke,18,0)=$AC$6,VLOOKUP($A106,Bangke,20,0),IF(VLOOKUP($A106,Bangke,21,0)=$AC$6,VLOOKUP($A106,Bangke,23,0),IF(VLOOKUP($A106,Bangke,24,0)=$AC$6,VLOOKUP($A106,Bangke,26,0),IF(VLOOKUP($A106,Bangke,27,0)=$AC$6,VLOOKUP($A106,Bangke,29,0),0)))))))))</f>
        <v/>
      </c>
      <c r="AD106" s="56" t="str">
        <f t="shared" ref="AD106:AD137" si="134">IF($A106="","",(IF(VLOOKUP($A106,Bangke,9,0)=$AD$6,VLOOKUP($A106,Bangke,11,0),IF(VLOOKUP($A106,Bangke,12,0)=$AD$6,VLOOKUP($A106,Bangke,14,0),IF(VLOOKUP($A106,Bangke,15,0)=$AD$6,VLOOKUP($A106,Bangke,17,0),IF(VLOOKUP($A106,Bangke,18,0)=$AD$6,VLOOKUP($A106,Bangke,20,0),IF(VLOOKUP($A106,Bangke,21,0)=$AD$6,VLOOKUP($A106,Bangke,23,0),IF(VLOOKUP($A106,Bangke,24,0)=$AD$6,VLOOKUP($A106,Bangke,26,0),IF(VLOOKUP($A106,Bangke,27,0)=$AD$6,VLOOKUP($A106,Bangke,29,0),0)))))))))</f>
        <v/>
      </c>
      <c r="AE106" s="56" t="str">
        <f t="shared" ref="AE106:AE137" si="135">IF($A106="","",(IF(VLOOKUP($A106,Bangke,9,0)=$AE$6,VLOOKUP($A106,Bangke,11,0),IF(VLOOKUP($A106,Bangke,12,0)=$AE$6,VLOOKUP($A106,Bangke,14,0),IF(VLOOKUP($A106,Bangke,15,0)=$AE$6,VLOOKUP($A106,Bangke,17,0),IF(VLOOKUP($A106,Bangke,18,0)=$AE$6,VLOOKUP($A106,Bangke,20,0),IF(VLOOKUP($A106,Bangke,21,0)=$AE$6,VLOOKUP($A106,Bangke,23,0),IF(VLOOKUP($A106,Bangke,24,0)=$AE$6,VLOOKUP($A106,Bangke,26,0),IF(VLOOKUP($A106,Bangke,27,0)=$AE$6,VLOOKUP($A106,Bangke,29,0),0)))))))))</f>
        <v/>
      </c>
      <c r="AF106" s="56" t="str">
        <f t="shared" ref="AF106:AF137" si="136">IF($A106="","",(IF(VLOOKUP($A106,Bangke,9,0)=$AF$6,VLOOKUP($A106,Bangke,11,0),IF(VLOOKUP($A106,Bangke,12,0)=$AF$6,VLOOKUP($A106,Bangke,14,0),IF(VLOOKUP($A106,Bangke,15,0)=$AF$6,VLOOKUP($A106,Bangke,17,0),IF(VLOOKUP($A106,Bangke,18,0)=$AF$6,VLOOKUP($A106,Bangke,20,0),IF(VLOOKUP($A106,Bangke,21,0)=$AF$6,VLOOKUP($A106,Bangke,23,0),IF(VLOOKUP($A106,Bangke,24,0)=$AF$6,VLOOKUP($A106,Bangke,26,0),IF(VLOOKUP($A106,Bangke,27,0)=$AF$6,VLOOKUP($A106,Bangke,29,0),0)))))))))</f>
        <v/>
      </c>
      <c r="AG106" s="56" t="str">
        <f t="shared" ref="AG106:AG137" si="137">IF($A106="","",(IF(VLOOKUP($A106,Bangke,9,0)=$AG$6,VLOOKUP($A106,Bangke,11,0),IF(VLOOKUP($A106,Bangke,12,0)=$AG$6,VLOOKUP($A106,Bangke,14,0),IF(VLOOKUP($A106,Bangke,15,0)=$AG$6,VLOOKUP($A106,Bangke,17,0),IF(VLOOKUP($A106,Bangke,18,0)=$AG$6,VLOOKUP($A106,Bangke,20,0),IF(VLOOKUP($A106,Bangke,21,0)=$AG$6,VLOOKUP($A106,Bangke,23,0),IF(VLOOKUP($A106,Bangke,24,0)=$AG$6,VLOOKUP($A106,Bangke,26,0),IF(VLOOKUP($A106,Bangke,27,0)=$AG$6,VLOOKUP($A106,Bangke,29,0),0)))))))))</f>
        <v/>
      </c>
      <c r="AH106" s="56" t="str">
        <f t="shared" ref="AH106:AH137" si="138">IF($A106="","",(IF(VLOOKUP($A106,Bangke,9,0)=$AH$6,VLOOKUP($A106,Bangke,11,0),IF(VLOOKUP($A106,Bangke,12,0)=$AH$6,VLOOKUP($A106,Bangke,14,0),IF(VLOOKUP($A106,Bangke,15,0)=$AH$6,VLOOKUP($A106,Bangke,17,0),IF(VLOOKUP($A106,Bangke,18,0)=$AH$6,VLOOKUP($A106,Bangke,20,0),IF(VLOOKUP($A106,Bangke,21,0)=$AH$6,VLOOKUP($A106,Bangke,23,0),IF(VLOOKUP($A106,Bangke,24,0)=$AH$6,VLOOKUP($A106,Bangke,26,0),IF(VLOOKUP($A106,Bangke,27,0)=$AH$6,VLOOKUP($A106,Bangke,29,0),0)))))))))</f>
        <v/>
      </c>
      <c r="AI106" s="56" t="str">
        <f t="shared" ref="AI106:AI137" si="139">IF($A106="","",(IF(VLOOKUP($A106,Bangke,9,0)=$AI$6,VLOOKUP($A106,Bangke,11,0),IF(VLOOKUP($A106,Bangke,12,0)=$AI$6,VLOOKUP($A106,Bangke,14,0),IF(VLOOKUP($A106,Bangke,15,0)=$AI$6,VLOOKUP($A106,Bangke,17,0),IF(VLOOKUP($A106,Bangke,18,0)=$AI$6,VLOOKUP($A106,Bangke,20,0),IF(VLOOKUP($A106,Bangke,21,0)=$AI$6,VLOOKUP($A106,Bangke,23,0),IF(VLOOKUP($A106,Bangke,24,0)=$AI$6,VLOOKUP($A106,Bangke,26,0),IF(VLOOKUP($A106,Bangke,27,0)=$AI$6,VLOOKUP($A106,Bangke,29,0),0)))))))))</f>
        <v/>
      </c>
      <c r="AJ106" s="74" t="str">
        <f t="shared" ref="AJ106:AJ137" si="140">IF(A106="","",VLOOKUP(A106,Bangke,24,0))</f>
        <v/>
      </c>
      <c r="AK106" s="30"/>
    </row>
    <row r="107" spans="1:37" s="17" customFormat="1" ht="15.75" hidden="1">
      <c r="A107" s="15" t="str">
        <f>IF($A$1="","",IF(MAX($A$9:A106)+1&gt;$A$1,"",MAX($A$9:A106)+1))</f>
        <v/>
      </c>
      <c r="B107" s="12" t="str">
        <f t="shared" si="106"/>
        <v/>
      </c>
      <c r="C107" s="13" t="str">
        <f t="shared" si="107"/>
        <v/>
      </c>
      <c r="D107" s="14" t="str">
        <f t="shared" si="108"/>
        <v/>
      </c>
      <c r="E107" s="23" t="str">
        <f t="shared" si="109"/>
        <v/>
      </c>
      <c r="F107" s="56" t="str">
        <f t="shared" si="110"/>
        <v/>
      </c>
      <c r="G107" s="56" t="str">
        <f t="shared" si="111"/>
        <v/>
      </c>
      <c r="H107" s="56" t="str">
        <f t="shared" si="112"/>
        <v/>
      </c>
      <c r="I107" s="56" t="str">
        <f t="shared" si="113"/>
        <v/>
      </c>
      <c r="J107" s="56" t="str">
        <f t="shared" si="114"/>
        <v/>
      </c>
      <c r="K107" s="56" t="str">
        <f t="shared" si="115"/>
        <v/>
      </c>
      <c r="L107" s="56" t="str">
        <f t="shared" si="116"/>
        <v/>
      </c>
      <c r="M107" s="56" t="str">
        <f t="shared" si="117"/>
        <v/>
      </c>
      <c r="N107" s="56" t="str">
        <f t="shared" si="118"/>
        <v/>
      </c>
      <c r="O107" s="56" t="str">
        <f t="shared" si="119"/>
        <v/>
      </c>
      <c r="P107" s="56" t="str">
        <f t="shared" si="120"/>
        <v/>
      </c>
      <c r="Q107" s="56" t="str">
        <f t="shared" si="121"/>
        <v/>
      </c>
      <c r="R107" s="56" t="str">
        <f t="shared" si="122"/>
        <v/>
      </c>
      <c r="S107" s="56" t="str">
        <f t="shared" si="123"/>
        <v/>
      </c>
      <c r="T107" s="56" t="str">
        <f t="shared" si="124"/>
        <v/>
      </c>
      <c r="U107" s="56" t="str">
        <f t="shared" si="125"/>
        <v/>
      </c>
      <c r="V107" s="56" t="str">
        <f t="shared" si="126"/>
        <v/>
      </c>
      <c r="W107" s="56" t="str">
        <f t="shared" si="127"/>
        <v/>
      </c>
      <c r="X107" s="56" t="str">
        <f t="shared" si="128"/>
        <v/>
      </c>
      <c r="Y107" s="56" t="str">
        <f t="shared" si="129"/>
        <v/>
      </c>
      <c r="Z107" s="56" t="str">
        <f t="shared" si="130"/>
        <v/>
      </c>
      <c r="AA107" s="56" t="str">
        <f t="shared" si="131"/>
        <v/>
      </c>
      <c r="AB107" s="56" t="str">
        <f t="shared" si="132"/>
        <v/>
      </c>
      <c r="AC107" s="56" t="str">
        <f t="shared" si="133"/>
        <v/>
      </c>
      <c r="AD107" s="56" t="str">
        <f t="shared" si="134"/>
        <v/>
      </c>
      <c r="AE107" s="56" t="str">
        <f t="shared" si="135"/>
        <v/>
      </c>
      <c r="AF107" s="56" t="str">
        <f t="shared" si="136"/>
        <v/>
      </c>
      <c r="AG107" s="56" t="str">
        <f t="shared" si="137"/>
        <v/>
      </c>
      <c r="AH107" s="56" t="str">
        <f t="shared" si="138"/>
        <v/>
      </c>
      <c r="AI107" s="56" t="str">
        <f t="shared" si="139"/>
        <v/>
      </c>
      <c r="AJ107" s="74" t="str">
        <f t="shared" si="140"/>
        <v/>
      </c>
      <c r="AK107" s="30"/>
    </row>
    <row r="108" spans="1:37" s="17" customFormat="1" ht="15.75" hidden="1">
      <c r="A108" s="15" t="str">
        <f>IF($A$1="","",IF(MAX($A$9:A107)+1&gt;$A$1,"",MAX($A$9:A107)+1))</f>
        <v/>
      </c>
      <c r="B108" s="12" t="str">
        <f t="shared" si="106"/>
        <v/>
      </c>
      <c r="C108" s="13" t="str">
        <f t="shared" si="107"/>
        <v/>
      </c>
      <c r="D108" s="14" t="str">
        <f t="shared" si="108"/>
        <v/>
      </c>
      <c r="E108" s="23" t="str">
        <f t="shared" si="109"/>
        <v/>
      </c>
      <c r="F108" s="56" t="str">
        <f t="shared" si="110"/>
        <v/>
      </c>
      <c r="G108" s="56" t="str">
        <f t="shared" si="111"/>
        <v/>
      </c>
      <c r="H108" s="56" t="str">
        <f t="shared" si="112"/>
        <v/>
      </c>
      <c r="I108" s="56" t="str">
        <f t="shared" si="113"/>
        <v/>
      </c>
      <c r="J108" s="56" t="str">
        <f t="shared" si="114"/>
        <v/>
      </c>
      <c r="K108" s="56" t="str">
        <f t="shared" si="115"/>
        <v/>
      </c>
      <c r="L108" s="56" t="str">
        <f t="shared" si="116"/>
        <v/>
      </c>
      <c r="M108" s="56" t="str">
        <f t="shared" si="117"/>
        <v/>
      </c>
      <c r="N108" s="56" t="str">
        <f t="shared" si="118"/>
        <v/>
      </c>
      <c r="O108" s="56" t="str">
        <f t="shared" si="119"/>
        <v/>
      </c>
      <c r="P108" s="56" t="str">
        <f t="shared" si="120"/>
        <v/>
      </c>
      <c r="Q108" s="56" t="str">
        <f t="shared" si="121"/>
        <v/>
      </c>
      <c r="R108" s="56" t="str">
        <f t="shared" si="122"/>
        <v/>
      </c>
      <c r="S108" s="56" t="str">
        <f t="shared" si="123"/>
        <v/>
      </c>
      <c r="T108" s="56" t="str">
        <f t="shared" si="124"/>
        <v/>
      </c>
      <c r="U108" s="56" t="str">
        <f t="shared" si="125"/>
        <v/>
      </c>
      <c r="V108" s="56" t="str">
        <f t="shared" si="126"/>
        <v/>
      </c>
      <c r="W108" s="56" t="str">
        <f t="shared" si="127"/>
        <v/>
      </c>
      <c r="X108" s="56" t="str">
        <f t="shared" si="128"/>
        <v/>
      </c>
      <c r="Y108" s="56" t="str">
        <f t="shared" si="129"/>
        <v/>
      </c>
      <c r="Z108" s="56" t="str">
        <f t="shared" si="130"/>
        <v/>
      </c>
      <c r="AA108" s="56" t="str">
        <f t="shared" si="131"/>
        <v/>
      </c>
      <c r="AB108" s="56" t="str">
        <f t="shared" si="132"/>
        <v/>
      </c>
      <c r="AC108" s="56" t="str">
        <f t="shared" si="133"/>
        <v/>
      </c>
      <c r="AD108" s="56" t="str">
        <f t="shared" si="134"/>
        <v/>
      </c>
      <c r="AE108" s="56" t="str">
        <f t="shared" si="135"/>
        <v/>
      </c>
      <c r="AF108" s="56" t="str">
        <f t="shared" si="136"/>
        <v/>
      </c>
      <c r="AG108" s="56" t="str">
        <f t="shared" si="137"/>
        <v/>
      </c>
      <c r="AH108" s="56" t="str">
        <f t="shared" si="138"/>
        <v/>
      </c>
      <c r="AI108" s="56" t="str">
        <f t="shared" si="139"/>
        <v/>
      </c>
      <c r="AJ108" s="74" t="str">
        <f t="shared" si="140"/>
        <v/>
      </c>
      <c r="AK108" s="30"/>
    </row>
    <row r="109" spans="1:37" s="17" customFormat="1" ht="15.75" hidden="1">
      <c r="A109" s="15" t="str">
        <f>IF($A$1="","",IF(MAX($A$9:A108)+1&gt;$A$1,"",MAX($A$9:A108)+1))</f>
        <v/>
      </c>
      <c r="B109" s="12" t="str">
        <f t="shared" si="106"/>
        <v/>
      </c>
      <c r="C109" s="13" t="str">
        <f t="shared" si="107"/>
        <v/>
      </c>
      <c r="D109" s="14" t="str">
        <f t="shared" si="108"/>
        <v/>
      </c>
      <c r="E109" s="23" t="str">
        <f t="shared" si="109"/>
        <v/>
      </c>
      <c r="F109" s="56" t="str">
        <f t="shared" si="110"/>
        <v/>
      </c>
      <c r="G109" s="56" t="str">
        <f t="shared" si="111"/>
        <v/>
      </c>
      <c r="H109" s="56" t="str">
        <f t="shared" si="112"/>
        <v/>
      </c>
      <c r="I109" s="56" t="str">
        <f t="shared" si="113"/>
        <v/>
      </c>
      <c r="J109" s="56" t="str">
        <f t="shared" si="114"/>
        <v/>
      </c>
      <c r="K109" s="56" t="str">
        <f t="shared" si="115"/>
        <v/>
      </c>
      <c r="L109" s="56" t="str">
        <f t="shared" si="116"/>
        <v/>
      </c>
      <c r="M109" s="56" t="str">
        <f t="shared" si="117"/>
        <v/>
      </c>
      <c r="N109" s="56" t="str">
        <f t="shared" si="118"/>
        <v/>
      </c>
      <c r="O109" s="56" t="str">
        <f t="shared" si="119"/>
        <v/>
      </c>
      <c r="P109" s="56" t="str">
        <f t="shared" si="120"/>
        <v/>
      </c>
      <c r="Q109" s="56" t="str">
        <f t="shared" si="121"/>
        <v/>
      </c>
      <c r="R109" s="56" t="str">
        <f t="shared" si="122"/>
        <v/>
      </c>
      <c r="S109" s="56" t="str">
        <f t="shared" si="123"/>
        <v/>
      </c>
      <c r="T109" s="56" t="str">
        <f t="shared" si="124"/>
        <v/>
      </c>
      <c r="U109" s="56" t="str">
        <f t="shared" si="125"/>
        <v/>
      </c>
      <c r="V109" s="56" t="str">
        <f t="shared" si="126"/>
        <v/>
      </c>
      <c r="W109" s="56" t="str">
        <f t="shared" si="127"/>
        <v/>
      </c>
      <c r="X109" s="56" t="str">
        <f t="shared" si="128"/>
        <v/>
      </c>
      <c r="Y109" s="56" t="str">
        <f t="shared" si="129"/>
        <v/>
      </c>
      <c r="Z109" s="56" t="str">
        <f t="shared" si="130"/>
        <v/>
      </c>
      <c r="AA109" s="56" t="str">
        <f t="shared" si="131"/>
        <v/>
      </c>
      <c r="AB109" s="56" t="str">
        <f t="shared" si="132"/>
        <v/>
      </c>
      <c r="AC109" s="56" t="str">
        <f t="shared" si="133"/>
        <v/>
      </c>
      <c r="AD109" s="56" t="str">
        <f t="shared" si="134"/>
        <v/>
      </c>
      <c r="AE109" s="56" t="str">
        <f t="shared" si="135"/>
        <v/>
      </c>
      <c r="AF109" s="56" t="str">
        <f t="shared" si="136"/>
        <v/>
      </c>
      <c r="AG109" s="56" t="str">
        <f t="shared" si="137"/>
        <v/>
      </c>
      <c r="AH109" s="56" t="str">
        <f t="shared" si="138"/>
        <v/>
      </c>
      <c r="AI109" s="56" t="str">
        <f t="shared" si="139"/>
        <v/>
      </c>
      <c r="AJ109" s="74" t="str">
        <f t="shared" si="140"/>
        <v/>
      </c>
      <c r="AK109" s="30"/>
    </row>
    <row r="110" spans="1:37" s="17" customFormat="1" ht="15.75" hidden="1">
      <c r="A110" s="15" t="str">
        <f>IF($A$1="","",IF(MAX($A$9:A109)+1&gt;$A$1,"",MAX($A$9:A109)+1))</f>
        <v/>
      </c>
      <c r="B110" s="12" t="str">
        <f t="shared" si="106"/>
        <v/>
      </c>
      <c r="C110" s="13" t="str">
        <f t="shared" si="107"/>
        <v/>
      </c>
      <c r="D110" s="14" t="str">
        <f t="shared" si="108"/>
        <v/>
      </c>
      <c r="E110" s="23" t="str">
        <f t="shared" si="109"/>
        <v/>
      </c>
      <c r="F110" s="56" t="str">
        <f t="shared" si="110"/>
        <v/>
      </c>
      <c r="G110" s="56" t="str">
        <f t="shared" si="111"/>
        <v/>
      </c>
      <c r="H110" s="56" t="str">
        <f t="shared" si="112"/>
        <v/>
      </c>
      <c r="I110" s="56" t="str">
        <f t="shared" si="113"/>
        <v/>
      </c>
      <c r="J110" s="56" t="str">
        <f t="shared" si="114"/>
        <v/>
      </c>
      <c r="K110" s="56" t="str">
        <f t="shared" si="115"/>
        <v/>
      </c>
      <c r="L110" s="56" t="str">
        <f t="shared" si="116"/>
        <v/>
      </c>
      <c r="M110" s="56" t="str">
        <f t="shared" si="117"/>
        <v/>
      </c>
      <c r="N110" s="56" t="str">
        <f t="shared" si="118"/>
        <v/>
      </c>
      <c r="O110" s="56" t="str">
        <f t="shared" si="119"/>
        <v/>
      </c>
      <c r="P110" s="56" t="str">
        <f t="shared" si="120"/>
        <v/>
      </c>
      <c r="Q110" s="56" t="str">
        <f t="shared" si="121"/>
        <v/>
      </c>
      <c r="R110" s="56" t="str">
        <f t="shared" si="122"/>
        <v/>
      </c>
      <c r="S110" s="56" t="str">
        <f t="shared" si="123"/>
        <v/>
      </c>
      <c r="T110" s="56" t="str">
        <f t="shared" si="124"/>
        <v/>
      </c>
      <c r="U110" s="56" t="str">
        <f t="shared" si="125"/>
        <v/>
      </c>
      <c r="V110" s="56" t="str">
        <f t="shared" si="126"/>
        <v/>
      </c>
      <c r="W110" s="56" t="str">
        <f t="shared" si="127"/>
        <v/>
      </c>
      <c r="X110" s="56" t="str">
        <f t="shared" si="128"/>
        <v/>
      </c>
      <c r="Y110" s="56" t="str">
        <f t="shared" si="129"/>
        <v/>
      </c>
      <c r="Z110" s="56" t="str">
        <f t="shared" si="130"/>
        <v/>
      </c>
      <c r="AA110" s="56" t="str">
        <f t="shared" si="131"/>
        <v/>
      </c>
      <c r="AB110" s="56" t="str">
        <f t="shared" si="132"/>
        <v/>
      </c>
      <c r="AC110" s="56" t="str">
        <f t="shared" si="133"/>
        <v/>
      </c>
      <c r="AD110" s="56" t="str">
        <f t="shared" si="134"/>
        <v/>
      </c>
      <c r="AE110" s="56" t="str">
        <f t="shared" si="135"/>
        <v/>
      </c>
      <c r="AF110" s="56" t="str">
        <f t="shared" si="136"/>
        <v/>
      </c>
      <c r="AG110" s="56" t="str">
        <f t="shared" si="137"/>
        <v/>
      </c>
      <c r="AH110" s="56" t="str">
        <f t="shared" si="138"/>
        <v/>
      </c>
      <c r="AI110" s="56" t="str">
        <f t="shared" si="139"/>
        <v/>
      </c>
      <c r="AJ110" s="74" t="str">
        <f t="shared" si="140"/>
        <v/>
      </c>
      <c r="AK110" s="30"/>
    </row>
    <row r="111" spans="1:37" s="17" customFormat="1" ht="15.75" hidden="1">
      <c r="A111" s="15" t="str">
        <f>IF($A$1="","",IF(MAX($A$9:A110)+1&gt;$A$1,"",MAX($A$9:A110)+1))</f>
        <v/>
      </c>
      <c r="B111" s="12" t="str">
        <f t="shared" si="106"/>
        <v/>
      </c>
      <c r="C111" s="13" t="str">
        <f t="shared" si="107"/>
        <v/>
      </c>
      <c r="D111" s="14" t="str">
        <f t="shared" si="108"/>
        <v/>
      </c>
      <c r="E111" s="23" t="str">
        <f t="shared" si="109"/>
        <v/>
      </c>
      <c r="F111" s="56" t="str">
        <f t="shared" si="110"/>
        <v/>
      </c>
      <c r="G111" s="56" t="str">
        <f t="shared" si="111"/>
        <v/>
      </c>
      <c r="H111" s="56" t="str">
        <f t="shared" si="112"/>
        <v/>
      </c>
      <c r="I111" s="56" t="str">
        <f t="shared" si="113"/>
        <v/>
      </c>
      <c r="J111" s="56" t="str">
        <f t="shared" si="114"/>
        <v/>
      </c>
      <c r="K111" s="56" t="str">
        <f t="shared" si="115"/>
        <v/>
      </c>
      <c r="L111" s="56" t="str">
        <f t="shared" si="116"/>
        <v/>
      </c>
      <c r="M111" s="56" t="str">
        <f t="shared" si="117"/>
        <v/>
      </c>
      <c r="N111" s="56" t="str">
        <f t="shared" si="118"/>
        <v/>
      </c>
      <c r="O111" s="56" t="str">
        <f t="shared" si="119"/>
        <v/>
      </c>
      <c r="P111" s="56" t="str">
        <f t="shared" si="120"/>
        <v/>
      </c>
      <c r="Q111" s="56" t="str">
        <f t="shared" si="121"/>
        <v/>
      </c>
      <c r="R111" s="56" t="str">
        <f t="shared" si="122"/>
        <v/>
      </c>
      <c r="S111" s="56" t="str">
        <f t="shared" si="123"/>
        <v/>
      </c>
      <c r="T111" s="56" t="str">
        <f t="shared" si="124"/>
        <v/>
      </c>
      <c r="U111" s="56" t="str">
        <f t="shared" si="125"/>
        <v/>
      </c>
      <c r="V111" s="56" t="str">
        <f t="shared" si="126"/>
        <v/>
      </c>
      <c r="W111" s="56" t="str">
        <f t="shared" si="127"/>
        <v/>
      </c>
      <c r="X111" s="56" t="str">
        <f t="shared" si="128"/>
        <v/>
      </c>
      <c r="Y111" s="56" t="str">
        <f t="shared" si="129"/>
        <v/>
      </c>
      <c r="Z111" s="56" t="str">
        <f t="shared" si="130"/>
        <v/>
      </c>
      <c r="AA111" s="56" t="str">
        <f t="shared" si="131"/>
        <v/>
      </c>
      <c r="AB111" s="56" t="str">
        <f t="shared" si="132"/>
        <v/>
      </c>
      <c r="AC111" s="56" t="str">
        <f t="shared" si="133"/>
        <v/>
      </c>
      <c r="AD111" s="56" t="str">
        <f t="shared" si="134"/>
        <v/>
      </c>
      <c r="AE111" s="56" t="str">
        <f t="shared" si="135"/>
        <v/>
      </c>
      <c r="AF111" s="56" t="str">
        <f t="shared" si="136"/>
        <v/>
      </c>
      <c r="AG111" s="56" t="str">
        <f t="shared" si="137"/>
        <v/>
      </c>
      <c r="AH111" s="56" t="str">
        <f t="shared" si="138"/>
        <v/>
      </c>
      <c r="AI111" s="56" t="str">
        <f t="shared" si="139"/>
        <v/>
      </c>
      <c r="AJ111" s="74" t="str">
        <f t="shared" si="140"/>
        <v/>
      </c>
      <c r="AK111" s="30"/>
    </row>
    <row r="112" spans="1:37" s="17" customFormat="1" ht="15.75" hidden="1">
      <c r="A112" s="15" t="str">
        <f>IF($A$1="","",IF(MAX($A$9:A111)+1&gt;$A$1,"",MAX($A$9:A111)+1))</f>
        <v/>
      </c>
      <c r="B112" s="12" t="str">
        <f t="shared" si="106"/>
        <v/>
      </c>
      <c r="C112" s="13" t="str">
        <f t="shared" si="107"/>
        <v/>
      </c>
      <c r="D112" s="14" t="str">
        <f t="shared" si="108"/>
        <v/>
      </c>
      <c r="E112" s="23" t="str">
        <f t="shared" si="109"/>
        <v/>
      </c>
      <c r="F112" s="56" t="str">
        <f t="shared" si="110"/>
        <v/>
      </c>
      <c r="G112" s="56" t="str">
        <f t="shared" si="111"/>
        <v/>
      </c>
      <c r="H112" s="56" t="str">
        <f t="shared" si="112"/>
        <v/>
      </c>
      <c r="I112" s="56" t="str">
        <f t="shared" si="113"/>
        <v/>
      </c>
      <c r="J112" s="56" t="str">
        <f t="shared" si="114"/>
        <v/>
      </c>
      <c r="K112" s="56" t="str">
        <f t="shared" si="115"/>
        <v/>
      </c>
      <c r="L112" s="56" t="str">
        <f t="shared" si="116"/>
        <v/>
      </c>
      <c r="M112" s="56" t="str">
        <f t="shared" si="117"/>
        <v/>
      </c>
      <c r="N112" s="56" t="str">
        <f t="shared" si="118"/>
        <v/>
      </c>
      <c r="O112" s="56" t="str">
        <f t="shared" si="119"/>
        <v/>
      </c>
      <c r="P112" s="56" t="str">
        <f t="shared" si="120"/>
        <v/>
      </c>
      <c r="Q112" s="56" t="str">
        <f t="shared" si="121"/>
        <v/>
      </c>
      <c r="R112" s="56" t="str">
        <f t="shared" si="122"/>
        <v/>
      </c>
      <c r="S112" s="56" t="str">
        <f t="shared" si="123"/>
        <v/>
      </c>
      <c r="T112" s="56" t="str">
        <f t="shared" si="124"/>
        <v/>
      </c>
      <c r="U112" s="56" t="str">
        <f t="shared" si="125"/>
        <v/>
      </c>
      <c r="V112" s="56" t="str">
        <f t="shared" si="126"/>
        <v/>
      </c>
      <c r="W112" s="56" t="str">
        <f t="shared" si="127"/>
        <v/>
      </c>
      <c r="X112" s="56" t="str">
        <f t="shared" si="128"/>
        <v/>
      </c>
      <c r="Y112" s="56" t="str">
        <f t="shared" si="129"/>
        <v/>
      </c>
      <c r="Z112" s="56" t="str">
        <f t="shared" si="130"/>
        <v/>
      </c>
      <c r="AA112" s="56" t="str">
        <f t="shared" si="131"/>
        <v/>
      </c>
      <c r="AB112" s="56" t="str">
        <f t="shared" si="132"/>
        <v/>
      </c>
      <c r="AC112" s="56" t="str">
        <f t="shared" si="133"/>
        <v/>
      </c>
      <c r="AD112" s="56" t="str">
        <f t="shared" si="134"/>
        <v/>
      </c>
      <c r="AE112" s="56" t="str">
        <f t="shared" si="135"/>
        <v/>
      </c>
      <c r="AF112" s="56" t="str">
        <f t="shared" si="136"/>
        <v/>
      </c>
      <c r="AG112" s="56" t="str">
        <f t="shared" si="137"/>
        <v/>
      </c>
      <c r="AH112" s="56" t="str">
        <f t="shared" si="138"/>
        <v/>
      </c>
      <c r="AI112" s="56" t="str">
        <f t="shared" si="139"/>
        <v/>
      </c>
      <c r="AJ112" s="74" t="str">
        <f t="shared" si="140"/>
        <v/>
      </c>
      <c r="AK112" s="30"/>
    </row>
    <row r="113" spans="1:37" s="17" customFormat="1" ht="15.75" hidden="1">
      <c r="A113" s="15" t="str">
        <f>IF($A$1="","",IF(MAX($A$9:A112)+1&gt;$A$1,"",MAX($A$9:A112)+1))</f>
        <v/>
      </c>
      <c r="B113" s="12" t="str">
        <f t="shared" si="106"/>
        <v/>
      </c>
      <c r="C113" s="13" t="str">
        <f t="shared" si="107"/>
        <v/>
      </c>
      <c r="D113" s="14" t="str">
        <f t="shared" si="108"/>
        <v/>
      </c>
      <c r="E113" s="23" t="str">
        <f t="shared" si="109"/>
        <v/>
      </c>
      <c r="F113" s="56" t="str">
        <f t="shared" si="110"/>
        <v/>
      </c>
      <c r="G113" s="56" t="str">
        <f t="shared" si="111"/>
        <v/>
      </c>
      <c r="H113" s="56" t="str">
        <f t="shared" si="112"/>
        <v/>
      </c>
      <c r="I113" s="56" t="str">
        <f t="shared" si="113"/>
        <v/>
      </c>
      <c r="J113" s="56" t="str">
        <f t="shared" si="114"/>
        <v/>
      </c>
      <c r="K113" s="56" t="str">
        <f t="shared" si="115"/>
        <v/>
      </c>
      <c r="L113" s="56" t="str">
        <f t="shared" si="116"/>
        <v/>
      </c>
      <c r="M113" s="56" t="str">
        <f t="shared" si="117"/>
        <v/>
      </c>
      <c r="N113" s="56" t="str">
        <f t="shared" si="118"/>
        <v/>
      </c>
      <c r="O113" s="56" t="str">
        <f t="shared" si="119"/>
        <v/>
      </c>
      <c r="P113" s="56" t="str">
        <f t="shared" si="120"/>
        <v/>
      </c>
      <c r="Q113" s="56" t="str">
        <f t="shared" si="121"/>
        <v/>
      </c>
      <c r="R113" s="56" t="str">
        <f t="shared" si="122"/>
        <v/>
      </c>
      <c r="S113" s="56" t="str">
        <f t="shared" si="123"/>
        <v/>
      </c>
      <c r="T113" s="56" t="str">
        <f t="shared" si="124"/>
        <v/>
      </c>
      <c r="U113" s="56" t="str">
        <f t="shared" si="125"/>
        <v/>
      </c>
      <c r="V113" s="56" t="str">
        <f t="shared" si="126"/>
        <v/>
      </c>
      <c r="W113" s="56" t="str">
        <f t="shared" si="127"/>
        <v/>
      </c>
      <c r="X113" s="56" t="str">
        <f t="shared" si="128"/>
        <v/>
      </c>
      <c r="Y113" s="56" t="str">
        <f t="shared" si="129"/>
        <v/>
      </c>
      <c r="Z113" s="56" t="str">
        <f t="shared" si="130"/>
        <v/>
      </c>
      <c r="AA113" s="56" t="str">
        <f t="shared" si="131"/>
        <v/>
      </c>
      <c r="AB113" s="56" t="str">
        <f t="shared" si="132"/>
        <v/>
      </c>
      <c r="AC113" s="56" t="str">
        <f t="shared" si="133"/>
        <v/>
      </c>
      <c r="AD113" s="56" t="str">
        <f t="shared" si="134"/>
        <v/>
      </c>
      <c r="AE113" s="56" t="str">
        <f t="shared" si="135"/>
        <v/>
      </c>
      <c r="AF113" s="56" t="str">
        <f t="shared" si="136"/>
        <v/>
      </c>
      <c r="AG113" s="56" t="str">
        <f t="shared" si="137"/>
        <v/>
      </c>
      <c r="AH113" s="56" t="str">
        <f t="shared" si="138"/>
        <v/>
      </c>
      <c r="AI113" s="56" t="str">
        <f t="shared" si="139"/>
        <v/>
      </c>
      <c r="AJ113" s="74" t="str">
        <f t="shared" si="140"/>
        <v/>
      </c>
      <c r="AK113" s="30"/>
    </row>
    <row r="114" spans="1:37" s="17" customFormat="1" ht="15.75" hidden="1">
      <c r="A114" s="15" t="str">
        <f>IF($A$1="","",IF(MAX($A$9:A113)+1&gt;$A$1,"",MAX($A$9:A113)+1))</f>
        <v/>
      </c>
      <c r="B114" s="12" t="str">
        <f t="shared" si="106"/>
        <v/>
      </c>
      <c r="C114" s="13" t="str">
        <f t="shared" si="107"/>
        <v/>
      </c>
      <c r="D114" s="14" t="str">
        <f t="shared" si="108"/>
        <v/>
      </c>
      <c r="E114" s="23" t="str">
        <f t="shared" si="109"/>
        <v/>
      </c>
      <c r="F114" s="56" t="str">
        <f t="shared" si="110"/>
        <v/>
      </c>
      <c r="G114" s="56" t="str">
        <f t="shared" si="111"/>
        <v/>
      </c>
      <c r="H114" s="56" t="str">
        <f t="shared" si="112"/>
        <v/>
      </c>
      <c r="I114" s="56" t="str">
        <f t="shared" si="113"/>
        <v/>
      </c>
      <c r="J114" s="56" t="str">
        <f t="shared" si="114"/>
        <v/>
      </c>
      <c r="K114" s="56" t="str">
        <f t="shared" si="115"/>
        <v/>
      </c>
      <c r="L114" s="56" t="str">
        <f t="shared" si="116"/>
        <v/>
      </c>
      <c r="M114" s="56" t="str">
        <f t="shared" si="117"/>
        <v/>
      </c>
      <c r="N114" s="56" t="str">
        <f t="shared" si="118"/>
        <v/>
      </c>
      <c r="O114" s="56" t="str">
        <f t="shared" si="119"/>
        <v/>
      </c>
      <c r="P114" s="56" t="str">
        <f t="shared" si="120"/>
        <v/>
      </c>
      <c r="Q114" s="56" t="str">
        <f t="shared" si="121"/>
        <v/>
      </c>
      <c r="R114" s="56" t="str">
        <f t="shared" si="122"/>
        <v/>
      </c>
      <c r="S114" s="56" t="str">
        <f t="shared" si="123"/>
        <v/>
      </c>
      <c r="T114" s="56" t="str">
        <f t="shared" si="124"/>
        <v/>
      </c>
      <c r="U114" s="56" t="str">
        <f t="shared" si="125"/>
        <v/>
      </c>
      <c r="V114" s="56" t="str">
        <f t="shared" si="126"/>
        <v/>
      </c>
      <c r="W114" s="56" t="str">
        <f t="shared" si="127"/>
        <v/>
      </c>
      <c r="X114" s="56" t="str">
        <f t="shared" si="128"/>
        <v/>
      </c>
      <c r="Y114" s="56" t="str">
        <f t="shared" si="129"/>
        <v/>
      </c>
      <c r="Z114" s="56" t="str">
        <f t="shared" si="130"/>
        <v/>
      </c>
      <c r="AA114" s="56" t="str">
        <f t="shared" si="131"/>
        <v/>
      </c>
      <c r="AB114" s="56" t="str">
        <f t="shared" si="132"/>
        <v/>
      </c>
      <c r="AC114" s="56" t="str">
        <f t="shared" si="133"/>
        <v/>
      </c>
      <c r="AD114" s="56" t="str">
        <f t="shared" si="134"/>
        <v/>
      </c>
      <c r="AE114" s="56" t="str">
        <f t="shared" si="135"/>
        <v/>
      </c>
      <c r="AF114" s="56" t="str">
        <f t="shared" si="136"/>
        <v/>
      </c>
      <c r="AG114" s="56" t="str">
        <f t="shared" si="137"/>
        <v/>
      </c>
      <c r="AH114" s="56" t="str">
        <f t="shared" si="138"/>
        <v/>
      </c>
      <c r="AI114" s="56" t="str">
        <f t="shared" si="139"/>
        <v/>
      </c>
      <c r="AJ114" s="74" t="str">
        <f t="shared" si="140"/>
        <v/>
      </c>
      <c r="AK114" s="30"/>
    </row>
    <row r="115" spans="1:37" s="17" customFormat="1" ht="15.75" hidden="1">
      <c r="A115" s="15" t="str">
        <f>IF($A$1="","",IF(MAX($A$9:A114)+1&gt;$A$1,"",MAX($A$9:A114)+1))</f>
        <v/>
      </c>
      <c r="B115" s="12" t="str">
        <f t="shared" si="106"/>
        <v/>
      </c>
      <c r="C115" s="13" t="str">
        <f t="shared" si="107"/>
        <v/>
      </c>
      <c r="D115" s="14" t="str">
        <f t="shared" si="108"/>
        <v/>
      </c>
      <c r="E115" s="23" t="str">
        <f t="shared" si="109"/>
        <v/>
      </c>
      <c r="F115" s="56" t="str">
        <f t="shared" si="110"/>
        <v/>
      </c>
      <c r="G115" s="56" t="str">
        <f t="shared" si="111"/>
        <v/>
      </c>
      <c r="H115" s="56" t="str">
        <f t="shared" si="112"/>
        <v/>
      </c>
      <c r="I115" s="56" t="str">
        <f t="shared" si="113"/>
        <v/>
      </c>
      <c r="J115" s="56" t="str">
        <f t="shared" si="114"/>
        <v/>
      </c>
      <c r="K115" s="56" t="str">
        <f t="shared" si="115"/>
        <v/>
      </c>
      <c r="L115" s="56" t="str">
        <f t="shared" si="116"/>
        <v/>
      </c>
      <c r="M115" s="56" t="str">
        <f t="shared" si="117"/>
        <v/>
      </c>
      <c r="N115" s="56" t="str">
        <f t="shared" si="118"/>
        <v/>
      </c>
      <c r="O115" s="56" t="str">
        <f t="shared" si="119"/>
        <v/>
      </c>
      <c r="P115" s="56" t="str">
        <f t="shared" si="120"/>
        <v/>
      </c>
      <c r="Q115" s="56" t="str">
        <f t="shared" si="121"/>
        <v/>
      </c>
      <c r="R115" s="56" t="str">
        <f t="shared" si="122"/>
        <v/>
      </c>
      <c r="S115" s="56" t="str">
        <f t="shared" si="123"/>
        <v/>
      </c>
      <c r="T115" s="56" t="str">
        <f t="shared" si="124"/>
        <v/>
      </c>
      <c r="U115" s="56" t="str">
        <f t="shared" si="125"/>
        <v/>
      </c>
      <c r="V115" s="56" t="str">
        <f t="shared" si="126"/>
        <v/>
      </c>
      <c r="W115" s="56" t="str">
        <f t="shared" si="127"/>
        <v/>
      </c>
      <c r="X115" s="56" t="str">
        <f t="shared" si="128"/>
        <v/>
      </c>
      <c r="Y115" s="56" t="str">
        <f t="shared" si="129"/>
        <v/>
      </c>
      <c r="Z115" s="56" t="str">
        <f t="shared" si="130"/>
        <v/>
      </c>
      <c r="AA115" s="56" t="str">
        <f t="shared" si="131"/>
        <v/>
      </c>
      <c r="AB115" s="56" t="str">
        <f t="shared" si="132"/>
        <v/>
      </c>
      <c r="AC115" s="56" t="str">
        <f t="shared" si="133"/>
        <v/>
      </c>
      <c r="AD115" s="56" t="str">
        <f t="shared" si="134"/>
        <v/>
      </c>
      <c r="AE115" s="56" t="str">
        <f t="shared" si="135"/>
        <v/>
      </c>
      <c r="AF115" s="56" t="str">
        <f t="shared" si="136"/>
        <v/>
      </c>
      <c r="AG115" s="56" t="str">
        <f t="shared" si="137"/>
        <v/>
      </c>
      <c r="AH115" s="56" t="str">
        <f t="shared" si="138"/>
        <v/>
      </c>
      <c r="AI115" s="56" t="str">
        <f t="shared" si="139"/>
        <v/>
      </c>
      <c r="AJ115" s="74" t="str">
        <f t="shared" si="140"/>
        <v/>
      </c>
      <c r="AK115" s="30"/>
    </row>
    <row r="116" spans="1:37" s="17" customFormat="1" ht="15.75" hidden="1">
      <c r="A116" s="15" t="str">
        <f>IF($A$1="","",IF(MAX($A$9:A115)+1&gt;$A$1,"",MAX($A$9:A115)+1))</f>
        <v/>
      </c>
      <c r="B116" s="12" t="str">
        <f t="shared" si="106"/>
        <v/>
      </c>
      <c r="C116" s="13" t="str">
        <f t="shared" si="107"/>
        <v/>
      </c>
      <c r="D116" s="14" t="str">
        <f t="shared" si="108"/>
        <v/>
      </c>
      <c r="E116" s="23" t="str">
        <f t="shared" si="109"/>
        <v/>
      </c>
      <c r="F116" s="56" t="str">
        <f t="shared" si="110"/>
        <v/>
      </c>
      <c r="G116" s="56" t="str">
        <f t="shared" si="111"/>
        <v/>
      </c>
      <c r="H116" s="56" t="str">
        <f t="shared" si="112"/>
        <v/>
      </c>
      <c r="I116" s="56" t="str">
        <f t="shared" si="113"/>
        <v/>
      </c>
      <c r="J116" s="56" t="str">
        <f t="shared" si="114"/>
        <v/>
      </c>
      <c r="K116" s="56" t="str">
        <f t="shared" si="115"/>
        <v/>
      </c>
      <c r="L116" s="56" t="str">
        <f t="shared" si="116"/>
        <v/>
      </c>
      <c r="M116" s="56" t="str">
        <f t="shared" si="117"/>
        <v/>
      </c>
      <c r="N116" s="56" t="str">
        <f t="shared" si="118"/>
        <v/>
      </c>
      <c r="O116" s="56" t="str">
        <f t="shared" si="119"/>
        <v/>
      </c>
      <c r="P116" s="56" t="str">
        <f t="shared" si="120"/>
        <v/>
      </c>
      <c r="Q116" s="56" t="str">
        <f t="shared" si="121"/>
        <v/>
      </c>
      <c r="R116" s="56" t="str">
        <f t="shared" si="122"/>
        <v/>
      </c>
      <c r="S116" s="56" t="str">
        <f t="shared" si="123"/>
        <v/>
      </c>
      <c r="T116" s="56" t="str">
        <f t="shared" si="124"/>
        <v/>
      </c>
      <c r="U116" s="56" t="str">
        <f t="shared" si="125"/>
        <v/>
      </c>
      <c r="V116" s="56" t="str">
        <f t="shared" si="126"/>
        <v/>
      </c>
      <c r="W116" s="56" t="str">
        <f t="shared" si="127"/>
        <v/>
      </c>
      <c r="X116" s="56" t="str">
        <f t="shared" si="128"/>
        <v/>
      </c>
      <c r="Y116" s="56" t="str">
        <f t="shared" si="129"/>
        <v/>
      </c>
      <c r="Z116" s="56" t="str">
        <f t="shared" si="130"/>
        <v/>
      </c>
      <c r="AA116" s="56" t="str">
        <f t="shared" si="131"/>
        <v/>
      </c>
      <c r="AB116" s="56" t="str">
        <f t="shared" si="132"/>
        <v/>
      </c>
      <c r="AC116" s="56" t="str">
        <f t="shared" si="133"/>
        <v/>
      </c>
      <c r="AD116" s="56" t="str">
        <f t="shared" si="134"/>
        <v/>
      </c>
      <c r="AE116" s="56" t="str">
        <f t="shared" si="135"/>
        <v/>
      </c>
      <c r="AF116" s="56" t="str">
        <f t="shared" si="136"/>
        <v/>
      </c>
      <c r="AG116" s="56" t="str">
        <f t="shared" si="137"/>
        <v/>
      </c>
      <c r="AH116" s="56" t="str">
        <f t="shared" si="138"/>
        <v/>
      </c>
      <c r="AI116" s="56" t="str">
        <f t="shared" si="139"/>
        <v/>
      </c>
      <c r="AJ116" s="74" t="str">
        <f t="shared" si="140"/>
        <v/>
      </c>
      <c r="AK116" s="30"/>
    </row>
    <row r="117" spans="1:37" s="17" customFormat="1" ht="15.75" hidden="1">
      <c r="A117" s="15" t="str">
        <f>IF($A$1="","",IF(MAX($A$9:A116)+1&gt;$A$1,"",MAX($A$9:A116)+1))</f>
        <v/>
      </c>
      <c r="B117" s="12" t="str">
        <f t="shared" si="106"/>
        <v/>
      </c>
      <c r="C117" s="13" t="str">
        <f t="shared" si="107"/>
        <v/>
      </c>
      <c r="D117" s="14" t="str">
        <f t="shared" si="108"/>
        <v/>
      </c>
      <c r="E117" s="23" t="str">
        <f t="shared" si="109"/>
        <v/>
      </c>
      <c r="F117" s="56" t="str">
        <f t="shared" si="110"/>
        <v/>
      </c>
      <c r="G117" s="56" t="str">
        <f t="shared" si="111"/>
        <v/>
      </c>
      <c r="H117" s="56" t="str">
        <f t="shared" si="112"/>
        <v/>
      </c>
      <c r="I117" s="56" t="str">
        <f t="shared" si="113"/>
        <v/>
      </c>
      <c r="J117" s="56" t="str">
        <f t="shared" si="114"/>
        <v/>
      </c>
      <c r="K117" s="56" t="str">
        <f t="shared" si="115"/>
        <v/>
      </c>
      <c r="L117" s="56" t="str">
        <f t="shared" si="116"/>
        <v/>
      </c>
      <c r="M117" s="56" t="str">
        <f t="shared" si="117"/>
        <v/>
      </c>
      <c r="N117" s="56" t="str">
        <f t="shared" si="118"/>
        <v/>
      </c>
      <c r="O117" s="56" t="str">
        <f t="shared" si="119"/>
        <v/>
      </c>
      <c r="P117" s="56" t="str">
        <f t="shared" si="120"/>
        <v/>
      </c>
      <c r="Q117" s="56" t="str">
        <f t="shared" si="121"/>
        <v/>
      </c>
      <c r="R117" s="56" t="str">
        <f t="shared" si="122"/>
        <v/>
      </c>
      <c r="S117" s="56" t="str">
        <f t="shared" si="123"/>
        <v/>
      </c>
      <c r="T117" s="56" t="str">
        <f t="shared" si="124"/>
        <v/>
      </c>
      <c r="U117" s="56" t="str">
        <f t="shared" si="125"/>
        <v/>
      </c>
      <c r="V117" s="56" t="str">
        <f t="shared" si="126"/>
        <v/>
      </c>
      <c r="W117" s="56" t="str">
        <f t="shared" si="127"/>
        <v/>
      </c>
      <c r="X117" s="56" t="str">
        <f t="shared" si="128"/>
        <v/>
      </c>
      <c r="Y117" s="56" t="str">
        <f t="shared" si="129"/>
        <v/>
      </c>
      <c r="Z117" s="56" t="str">
        <f t="shared" si="130"/>
        <v/>
      </c>
      <c r="AA117" s="56" t="str">
        <f t="shared" si="131"/>
        <v/>
      </c>
      <c r="AB117" s="56" t="str">
        <f t="shared" si="132"/>
        <v/>
      </c>
      <c r="AC117" s="56" t="str">
        <f t="shared" si="133"/>
        <v/>
      </c>
      <c r="AD117" s="56" t="str">
        <f t="shared" si="134"/>
        <v/>
      </c>
      <c r="AE117" s="56" t="str">
        <f t="shared" si="135"/>
        <v/>
      </c>
      <c r="AF117" s="56" t="str">
        <f t="shared" si="136"/>
        <v/>
      </c>
      <c r="AG117" s="56" t="str">
        <f t="shared" si="137"/>
        <v/>
      </c>
      <c r="AH117" s="56" t="str">
        <f t="shared" si="138"/>
        <v/>
      </c>
      <c r="AI117" s="56" t="str">
        <f t="shared" si="139"/>
        <v/>
      </c>
      <c r="AJ117" s="74" t="str">
        <f t="shared" si="140"/>
        <v/>
      </c>
      <c r="AK117" s="30"/>
    </row>
    <row r="118" spans="1:37" s="17" customFormat="1" ht="15.75" hidden="1">
      <c r="A118" s="15" t="str">
        <f>IF($A$1="","",IF(MAX($A$9:A117)+1&gt;$A$1,"",MAX($A$9:A117)+1))</f>
        <v/>
      </c>
      <c r="B118" s="12" t="str">
        <f t="shared" si="106"/>
        <v/>
      </c>
      <c r="C118" s="13" t="str">
        <f t="shared" si="107"/>
        <v/>
      </c>
      <c r="D118" s="14" t="str">
        <f t="shared" si="108"/>
        <v/>
      </c>
      <c r="E118" s="23" t="str">
        <f t="shared" si="109"/>
        <v/>
      </c>
      <c r="F118" s="56" t="str">
        <f t="shared" si="110"/>
        <v/>
      </c>
      <c r="G118" s="56" t="str">
        <f t="shared" si="111"/>
        <v/>
      </c>
      <c r="H118" s="56" t="str">
        <f t="shared" si="112"/>
        <v/>
      </c>
      <c r="I118" s="56" t="str">
        <f t="shared" si="113"/>
        <v/>
      </c>
      <c r="J118" s="56" t="str">
        <f t="shared" si="114"/>
        <v/>
      </c>
      <c r="K118" s="56" t="str">
        <f t="shared" si="115"/>
        <v/>
      </c>
      <c r="L118" s="56" t="str">
        <f t="shared" si="116"/>
        <v/>
      </c>
      <c r="M118" s="56" t="str">
        <f t="shared" si="117"/>
        <v/>
      </c>
      <c r="N118" s="56" t="str">
        <f t="shared" si="118"/>
        <v/>
      </c>
      <c r="O118" s="56" t="str">
        <f t="shared" si="119"/>
        <v/>
      </c>
      <c r="P118" s="56" t="str">
        <f t="shared" si="120"/>
        <v/>
      </c>
      <c r="Q118" s="56" t="str">
        <f t="shared" si="121"/>
        <v/>
      </c>
      <c r="R118" s="56" t="str">
        <f t="shared" si="122"/>
        <v/>
      </c>
      <c r="S118" s="56" t="str">
        <f t="shared" si="123"/>
        <v/>
      </c>
      <c r="T118" s="56" t="str">
        <f t="shared" si="124"/>
        <v/>
      </c>
      <c r="U118" s="56" t="str">
        <f t="shared" si="125"/>
        <v/>
      </c>
      <c r="V118" s="56" t="str">
        <f t="shared" si="126"/>
        <v/>
      </c>
      <c r="W118" s="56" t="str">
        <f t="shared" si="127"/>
        <v/>
      </c>
      <c r="X118" s="56" t="str">
        <f t="shared" si="128"/>
        <v/>
      </c>
      <c r="Y118" s="56" t="str">
        <f t="shared" si="129"/>
        <v/>
      </c>
      <c r="Z118" s="56" t="str">
        <f t="shared" si="130"/>
        <v/>
      </c>
      <c r="AA118" s="56" t="str">
        <f t="shared" si="131"/>
        <v/>
      </c>
      <c r="AB118" s="56" t="str">
        <f t="shared" si="132"/>
        <v/>
      </c>
      <c r="AC118" s="56" t="str">
        <f t="shared" si="133"/>
        <v/>
      </c>
      <c r="AD118" s="56" t="str">
        <f t="shared" si="134"/>
        <v/>
      </c>
      <c r="AE118" s="56" t="str">
        <f t="shared" si="135"/>
        <v/>
      </c>
      <c r="AF118" s="56" t="str">
        <f t="shared" si="136"/>
        <v/>
      </c>
      <c r="AG118" s="56" t="str">
        <f t="shared" si="137"/>
        <v/>
      </c>
      <c r="AH118" s="56" t="str">
        <f t="shared" si="138"/>
        <v/>
      </c>
      <c r="AI118" s="56" t="str">
        <f t="shared" si="139"/>
        <v/>
      </c>
      <c r="AJ118" s="74" t="str">
        <f t="shared" si="140"/>
        <v/>
      </c>
      <c r="AK118" s="30"/>
    </row>
    <row r="119" spans="1:37" s="17" customFormat="1" ht="15.75" hidden="1">
      <c r="A119" s="15" t="str">
        <f>IF($A$1="","",IF(MAX($A$9:A118)+1&gt;$A$1,"",MAX($A$9:A118)+1))</f>
        <v/>
      </c>
      <c r="B119" s="12" t="str">
        <f t="shared" si="106"/>
        <v/>
      </c>
      <c r="C119" s="13" t="str">
        <f t="shared" si="107"/>
        <v/>
      </c>
      <c r="D119" s="14" t="str">
        <f t="shared" si="108"/>
        <v/>
      </c>
      <c r="E119" s="23" t="str">
        <f t="shared" si="109"/>
        <v/>
      </c>
      <c r="F119" s="56" t="str">
        <f t="shared" si="110"/>
        <v/>
      </c>
      <c r="G119" s="56" t="str">
        <f t="shared" si="111"/>
        <v/>
      </c>
      <c r="H119" s="56" t="str">
        <f t="shared" si="112"/>
        <v/>
      </c>
      <c r="I119" s="56" t="str">
        <f t="shared" si="113"/>
        <v/>
      </c>
      <c r="J119" s="56" t="str">
        <f t="shared" si="114"/>
        <v/>
      </c>
      <c r="K119" s="56" t="str">
        <f t="shared" si="115"/>
        <v/>
      </c>
      <c r="L119" s="56" t="str">
        <f t="shared" si="116"/>
        <v/>
      </c>
      <c r="M119" s="56" t="str">
        <f t="shared" si="117"/>
        <v/>
      </c>
      <c r="N119" s="56" t="str">
        <f t="shared" si="118"/>
        <v/>
      </c>
      <c r="O119" s="56" t="str">
        <f t="shared" si="119"/>
        <v/>
      </c>
      <c r="P119" s="56" t="str">
        <f t="shared" si="120"/>
        <v/>
      </c>
      <c r="Q119" s="56" t="str">
        <f t="shared" si="121"/>
        <v/>
      </c>
      <c r="R119" s="56" t="str">
        <f t="shared" si="122"/>
        <v/>
      </c>
      <c r="S119" s="56" t="str">
        <f t="shared" si="123"/>
        <v/>
      </c>
      <c r="T119" s="56" t="str">
        <f t="shared" si="124"/>
        <v/>
      </c>
      <c r="U119" s="56" t="str">
        <f t="shared" si="125"/>
        <v/>
      </c>
      <c r="V119" s="56" t="str">
        <f t="shared" si="126"/>
        <v/>
      </c>
      <c r="W119" s="56" t="str">
        <f t="shared" si="127"/>
        <v/>
      </c>
      <c r="X119" s="56" t="str">
        <f t="shared" si="128"/>
        <v/>
      </c>
      <c r="Y119" s="56" t="str">
        <f t="shared" si="129"/>
        <v/>
      </c>
      <c r="Z119" s="56" t="str">
        <f t="shared" si="130"/>
        <v/>
      </c>
      <c r="AA119" s="56" t="str">
        <f t="shared" si="131"/>
        <v/>
      </c>
      <c r="AB119" s="56" t="str">
        <f t="shared" si="132"/>
        <v/>
      </c>
      <c r="AC119" s="56" t="str">
        <f t="shared" si="133"/>
        <v/>
      </c>
      <c r="AD119" s="56" t="str">
        <f t="shared" si="134"/>
        <v/>
      </c>
      <c r="AE119" s="56" t="str">
        <f t="shared" si="135"/>
        <v/>
      </c>
      <c r="AF119" s="56" t="str">
        <f t="shared" si="136"/>
        <v/>
      </c>
      <c r="AG119" s="56" t="str">
        <f t="shared" si="137"/>
        <v/>
      </c>
      <c r="AH119" s="56" t="str">
        <f t="shared" si="138"/>
        <v/>
      </c>
      <c r="AI119" s="56" t="str">
        <f t="shared" si="139"/>
        <v/>
      </c>
      <c r="AJ119" s="74" t="str">
        <f t="shared" si="140"/>
        <v/>
      </c>
      <c r="AK119" s="30"/>
    </row>
    <row r="120" spans="1:37" s="17" customFormat="1" ht="15.75" hidden="1">
      <c r="A120" s="18" t="str">
        <f>IF($A$1="","",IF(MAX($A$9:A119)+1&gt;$A$1,"",MAX($A$9:A119)+1))</f>
        <v/>
      </c>
      <c r="B120" s="12" t="str">
        <f t="shared" si="106"/>
        <v/>
      </c>
      <c r="C120" s="13" t="str">
        <f t="shared" si="107"/>
        <v/>
      </c>
      <c r="D120" s="14" t="str">
        <f t="shared" si="108"/>
        <v/>
      </c>
      <c r="E120" s="23" t="str">
        <f t="shared" si="109"/>
        <v/>
      </c>
      <c r="F120" s="56" t="str">
        <f t="shared" si="110"/>
        <v/>
      </c>
      <c r="G120" s="56" t="str">
        <f t="shared" si="111"/>
        <v/>
      </c>
      <c r="H120" s="56" t="str">
        <f t="shared" si="112"/>
        <v/>
      </c>
      <c r="I120" s="56" t="str">
        <f t="shared" si="113"/>
        <v/>
      </c>
      <c r="J120" s="56" t="str">
        <f t="shared" si="114"/>
        <v/>
      </c>
      <c r="K120" s="56" t="str">
        <f t="shared" si="115"/>
        <v/>
      </c>
      <c r="L120" s="56" t="str">
        <f t="shared" si="116"/>
        <v/>
      </c>
      <c r="M120" s="56" t="str">
        <f t="shared" si="117"/>
        <v/>
      </c>
      <c r="N120" s="56" t="str">
        <f t="shared" si="118"/>
        <v/>
      </c>
      <c r="O120" s="56" t="str">
        <f t="shared" si="119"/>
        <v/>
      </c>
      <c r="P120" s="56" t="str">
        <f t="shared" si="120"/>
        <v/>
      </c>
      <c r="Q120" s="56" t="str">
        <f t="shared" si="121"/>
        <v/>
      </c>
      <c r="R120" s="56" t="str">
        <f t="shared" si="122"/>
        <v/>
      </c>
      <c r="S120" s="56" t="str">
        <f t="shared" si="123"/>
        <v/>
      </c>
      <c r="T120" s="56" t="str">
        <f t="shared" si="124"/>
        <v/>
      </c>
      <c r="U120" s="56" t="str">
        <f t="shared" si="125"/>
        <v/>
      </c>
      <c r="V120" s="56" t="str">
        <f t="shared" si="126"/>
        <v/>
      </c>
      <c r="W120" s="56" t="str">
        <f t="shared" si="127"/>
        <v/>
      </c>
      <c r="X120" s="56" t="str">
        <f t="shared" si="128"/>
        <v/>
      </c>
      <c r="Y120" s="56" t="str">
        <f t="shared" si="129"/>
        <v/>
      </c>
      <c r="Z120" s="56" t="str">
        <f t="shared" si="130"/>
        <v/>
      </c>
      <c r="AA120" s="56" t="str">
        <f t="shared" si="131"/>
        <v/>
      </c>
      <c r="AB120" s="56" t="str">
        <f t="shared" si="132"/>
        <v/>
      </c>
      <c r="AC120" s="56" t="str">
        <f t="shared" si="133"/>
        <v/>
      </c>
      <c r="AD120" s="56" t="str">
        <f t="shared" si="134"/>
        <v/>
      </c>
      <c r="AE120" s="56" t="str">
        <f t="shared" si="135"/>
        <v/>
      </c>
      <c r="AF120" s="56" t="str">
        <f t="shared" si="136"/>
        <v/>
      </c>
      <c r="AG120" s="56" t="str">
        <f t="shared" si="137"/>
        <v/>
      </c>
      <c r="AH120" s="56" t="str">
        <f t="shared" si="138"/>
        <v/>
      </c>
      <c r="AI120" s="56" t="str">
        <f t="shared" si="139"/>
        <v/>
      </c>
      <c r="AJ120" s="74" t="str">
        <f t="shared" si="140"/>
        <v/>
      </c>
      <c r="AK120" s="30"/>
    </row>
    <row r="121" spans="1:37" s="17" customFormat="1" ht="15.75" hidden="1">
      <c r="A121" s="18" t="str">
        <f>IF($A$1="","",IF(MAX($A$9:A120)+1&gt;$A$1,"",MAX($A$9:A120)+1))</f>
        <v/>
      </c>
      <c r="B121" s="12" t="str">
        <f t="shared" si="106"/>
        <v/>
      </c>
      <c r="C121" s="13" t="str">
        <f t="shared" si="107"/>
        <v/>
      </c>
      <c r="D121" s="14" t="str">
        <f t="shared" si="108"/>
        <v/>
      </c>
      <c r="E121" s="23" t="str">
        <f t="shared" si="109"/>
        <v/>
      </c>
      <c r="F121" s="56" t="str">
        <f t="shared" si="110"/>
        <v/>
      </c>
      <c r="G121" s="56" t="str">
        <f t="shared" si="111"/>
        <v/>
      </c>
      <c r="H121" s="56" t="str">
        <f t="shared" si="112"/>
        <v/>
      </c>
      <c r="I121" s="56" t="str">
        <f t="shared" si="113"/>
        <v/>
      </c>
      <c r="J121" s="56" t="str">
        <f t="shared" si="114"/>
        <v/>
      </c>
      <c r="K121" s="56" t="str">
        <f t="shared" si="115"/>
        <v/>
      </c>
      <c r="L121" s="56" t="str">
        <f t="shared" si="116"/>
        <v/>
      </c>
      <c r="M121" s="56" t="str">
        <f t="shared" si="117"/>
        <v/>
      </c>
      <c r="N121" s="56" t="str">
        <f t="shared" si="118"/>
        <v/>
      </c>
      <c r="O121" s="56" t="str">
        <f t="shared" si="119"/>
        <v/>
      </c>
      <c r="P121" s="56" t="str">
        <f t="shared" si="120"/>
        <v/>
      </c>
      <c r="Q121" s="56" t="str">
        <f t="shared" si="121"/>
        <v/>
      </c>
      <c r="R121" s="56" t="str">
        <f t="shared" si="122"/>
        <v/>
      </c>
      <c r="S121" s="56" t="str">
        <f t="shared" si="123"/>
        <v/>
      </c>
      <c r="T121" s="56" t="str">
        <f t="shared" si="124"/>
        <v/>
      </c>
      <c r="U121" s="56" t="str">
        <f t="shared" si="125"/>
        <v/>
      </c>
      <c r="V121" s="56" t="str">
        <f t="shared" si="126"/>
        <v/>
      </c>
      <c r="W121" s="56" t="str">
        <f t="shared" si="127"/>
        <v/>
      </c>
      <c r="X121" s="56" t="str">
        <f t="shared" si="128"/>
        <v/>
      </c>
      <c r="Y121" s="56" t="str">
        <f t="shared" si="129"/>
        <v/>
      </c>
      <c r="Z121" s="56" t="str">
        <f t="shared" si="130"/>
        <v/>
      </c>
      <c r="AA121" s="56" t="str">
        <f t="shared" si="131"/>
        <v/>
      </c>
      <c r="AB121" s="56" t="str">
        <f t="shared" si="132"/>
        <v/>
      </c>
      <c r="AC121" s="56" t="str">
        <f t="shared" si="133"/>
        <v/>
      </c>
      <c r="AD121" s="56" t="str">
        <f t="shared" si="134"/>
        <v/>
      </c>
      <c r="AE121" s="56" t="str">
        <f t="shared" si="135"/>
        <v/>
      </c>
      <c r="AF121" s="56" t="str">
        <f t="shared" si="136"/>
        <v/>
      </c>
      <c r="AG121" s="56" t="str">
        <f t="shared" si="137"/>
        <v/>
      </c>
      <c r="AH121" s="56" t="str">
        <f t="shared" si="138"/>
        <v/>
      </c>
      <c r="AI121" s="56" t="str">
        <f t="shared" si="139"/>
        <v/>
      </c>
      <c r="AJ121" s="74" t="str">
        <f t="shared" si="140"/>
        <v/>
      </c>
      <c r="AK121" s="30"/>
    </row>
    <row r="122" spans="1:37" s="17" customFormat="1" ht="15.75" hidden="1">
      <c r="A122" s="18" t="str">
        <f>IF($A$1="","",IF(MAX($A$9:A121)+1&gt;$A$1,"",MAX($A$9:A121)+1))</f>
        <v/>
      </c>
      <c r="B122" s="12" t="str">
        <f t="shared" si="106"/>
        <v/>
      </c>
      <c r="C122" s="13" t="str">
        <f t="shared" si="107"/>
        <v/>
      </c>
      <c r="D122" s="14" t="str">
        <f t="shared" si="108"/>
        <v/>
      </c>
      <c r="E122" s="23" t="str">
        <f t="shared" si="109"/>
        <v/>
      </c>
      <c r="F122" s="56" t="str">
        <f t="shared" si="110"/>
        <v/>
      </c>
      <c r="G122" s="56" t="str">
        <f t="shared" si="111"/>
        <v/>
      </c>
      <c r="H122" s="56" t="str">
        <f t="shared" si="112"/>
        <v/>
      </c>
      <c r="I122" s="56" t="str">
        <f t="shared" si="113"/>
        <v/>
      </c>
      <c r="J122" s="56" t="str">
        <f t="shared" si="114"/>
        <v/>
      </c>
      <c r="K122" s="56" t="str">
        <f t="shared" si="115"/>
        <v/>
      </c>
      <c r="L122" s="56" t="str">
        <f t="shared" si="116"/>
        <v/>
      </c>
      <c r="M122" s="56" t="str">
        <f t="shared" si="117"/>
        <v/>
      </c>
      <c r="N122" s="56" t="str">
        <f t="shared" si="118"/>
        <v/>
      </c>
      <c r="O122" s="56" t="str">
        <f t="shared" si="119"/>
        <v/>
      </c>
      <c r="P122" s="56" t="str">
        <f t="shared" si="120"/>
        <v/>
      </c>
      <c r="Q122" s="56" t="str">
        <f t="shared" si="121"/>
        <v/>
      </c>
      <c r="R122" s="56" t="str">
        <f t="shared" si="122"/>
        <v/>
      </c>
      <c r="S122" s="56" t="str">
        <f t="shared" si="123"/>
        <v/>
      </c>
      <c r="T122" s="56" t="str">
        <f t="shared" si="124"/>
        <v/>
      </c>
      <c r="U122" s="56" t="str">
        <f t="shared" si="125"/>
        <v/>
      </c>
      <c r="V122" s="56" t="str">
        <f t="shared" si="126"/>
        <v/>
      </c>
      <c r="W122" s="56" t="str">
        <f t="shared" si="127"/>
        <v/>
      </c>
      <c r="X122" s="56" t="str">
        <f t="shared" si="128"/>
        <v/>
      </c>
      <c r="Y122" s="56" t="str">
        <f t="shared" si="129"/>
        <v/>
      </c>
      <c r="Z122" s="56" t="str">
        <f t="shared" si="130"/>
        <v/>
      </c>
      <c r="AA122" s="56" t="str">
        <f t="shared" si="131"/>
        <v/>
      </c>
      <c r="AB122" s="56" t="str">
        <f t="shared" si="132"/>
        <v/>
      </c>
      <c r="AC122" s="56" t="str">
        <f t="shared" si="133"/>
        <v/>
      </c>
      <c r="AD122" s="56" t="str">
        <f t="shared" si="134"/>
        <v/>
      </c>
      <c r="AE122" s="56" t="str">
        <f t="shared" si="135"/>
        <v/>
      </c>
      <c r="AF122" s="56" t="str">
        <f t="shared" si="136"/>
        <v/>
      </c>
      <c r="AG122" s="56" t="str">
        <f t="shared" si="137"/>
        <v/>
      </c>
      <c r="AH122" s="56" t="str">
        <f t="shared" si="138"/>
        <v/>
      </c>
      <c r="AI122" s="56" t="str">
        <f t="shared" si="139"/>
        <v/>
      </c>
      <c r="AJ122" s="74" t="str">
        <f t="shared" si="140"/>
        <v/>
      </c>
      <c r="AK122" s="30"/>
    </row>
    <row r="123" spans="1:37" s="17" customFormat="1" ht="15.75" hidden="1">
      <c r="A123" s="18" t="str">
        <f>IF($A$1="","",IF(MAX($A$9:A122)+1&gt;$A$1,"",MAX($A$9:A122)+1))</f>
        <v/>
      </c>
      <c r="B123" s="12" t="str">
        <f t="shared" si="106"/>
        <v/>
      </c>
      <c r="C123" s="13" t="str">
        <f t="shared" si="107"/>
        <v/>
      </c>
      <c r="D123" s="14" t="str">
        <f t="shared" si="108"/>
        <v/>
      </c>
      <c r="E123" s="23" t="str">
        <f t="shared" si="109"/>
        <v/>
      </c>
      <c r="F123" s="56" t="str">
        <f t="shared" si="110"/>
        <v/>
      </c>
      <c r="G123" s="56" t="str">
        <f t="shared" si="111"/>
        <v/>
      </c>
      <c r="H123" s="56" t="str">
        <f t="shared" si="112"/>
        <v/>
      </c>
      <c r="I123" s="56" t="str">
        <f t="shared" si="113"/>
        <v/>
      </c>
      <c r="J123" s="56" t="str">
        <f t="shared" si="114"/>
        <v/>
      </c>
      <c r="K123" s="56" t="str">
        <f t="shared" si="115"/>
        <v/>
      </c>
      <c r="L123" s="56" t="str">
        <f t="shared" si="116"/>
        <v/>
      </c>
      <c r="M123" s="56" t="str">
        <f t="shared" si="117"/>
        <v/>
      </c>
      <c r="N123" s="56" t="str">
        <f t="shared" si="118"/>
        <v/>
      </c>
      <c r="O123" s="56" t="str">
        <f t="shared" si="119"/>
        <v/>
      </c>
      <c r="P123" s="56" t="str">
        <f t="shared" si="120"/>
        <v/>
      </c>
      <c r="Q123" s="56" t="str">
        <f t="shared" si="121"/>
        <v/>
      </c>
      <c r="R123" s="56" t="str">
        <f t="shared" si="122"/>
        <v/>
      </c>
      <c r="S123" s="56" t="str">
        <f t="shared" si="123"/>
        <v/>
      </c>
      <c r="T123" s="56" t="str">
        <f t="shared" si="124"/>
        <v/>
      </c>
      <c r="U123" s="56" t="str">
        <f t="shared" si="125"/>
        <v/>
      </c>
      <c r="V123" s="56" t="str">
        <f t="shared" si="126"/>
        <v/>
      </c>
      <c r="W123" s="56" t="str">
        <f t="shared" si="127"/>
        <v/>
      </c>
      <c r="X123" s="56" t="str">
        <f t="shared" si="128"/>
        <v/>
      </c>
      <c r="Y123" s="56" t="str">
        <f t="shared" si="129"/>
        <v/>
      </c>
      <c r="Z123" s="56" t="str">
        <f t="shared" si="130"/>
        <v/>
      </c>
      <c r="AA123" s="56" t="str">
        <f t="shared" si="131"/>
        <v/>
      </c>
      <c r="AB123" s="56" t="str">
        <f t="shared" si="132"/>
        <v/>
      </c>
      <c r="AC123" s="56" t="str">
        <f t="shared" si="133"/>
        <v/>
      </c>
      <c r="AD123" s="56" t="str">
        <f t="shared" si="134"/>
        <v/>
      </c>
      <c r="AE123" s="56" t="str">
        <f t="shared" si="135"/>
        <v/>
      </c>
      <c r="AF123" s="56" t="str">
        <f t="shared" si="136"/>
        <v/>
      </c>
      <c r="AG123" s="56" t="str">
        <f t="shared" si="137"/>
        <v/>
      </c>
      <c r="AH123" s="56" t="str">
        <f t="shared" si="138"/>
        <v/>
      </c>
      <c r="AI123" s="56" t="str">
        <f t="shared" si="139"/>
        <v/>
      </c>
      <c r="AJ123" s="74" t="str">
        <f t="shared" si="140"/>
        <v/>
      </c>
      <c r="AK123" s="30"/>
    </row>
    <row r="124" spans="1:37" s="17" customFormat="1" ht="15.75" hidden="1">
      <c r="A124" s="18" t="str">
        <f>IF($A$1="","",IF(MAX($A$9:A123)+1&gt;$A$1,"",MAX($A$9:A123)+1))</f>
        <v/>
      </c>
      <c r="B124" s="12" t="str">
        <f t="shared" si="106"/>
        <v/>
      </c>
      <c r="C124" s="13" t="str">
        <f t="shared" si="107"/>
        <v/>
      </c>
      <c r="D124" s="14" t="str">
        <f t="shared" si="108"/>
        <v/>
      </c>
      <c r="E124" s="23" t="str">
        <f t="shared" si="109"/>
        <v/>
      </c>
      <c r="F124" s="56" t="str">
        <f t="shared" si="110"/>
        <v/>
      </c>
      <c r="G124" s="56" t="str">
        <f t="shared" si="111"/>
        <v/>
      </c>
      <c r="H124" s="56" t="str">
        <f t="shared" si="112"/>
        <v/>
      </c>
      <c r="I124" s="56" t="str">
        <f t="shared" si="113"/>
        <v/>
      </c>
      <c r="J124" s="56" t="str">
        <f t="shared" si="114"/>
        <v/>
      </c>
      <c r="K124" s="56" t="str">
        <f t="shared" si="115"/>
        <v/>
      </c>
      <c r="L124" s="56" t="str">
        <f t="shared" si="116"/>
        <v/>
      </c>
      <c r="M124" s="56" t="str">
        <f t="shared" si="117"/>
        <v/>
      </c>
      <c r="N124" s="56" t="str">
        <f t="shared" si="118"/>
        <v/>
      </c>
      <c r="O124" s="56" t="str">
        <f t="shared" si="119"/>
        <v/>
      </c>
      <c r="P124" s="56" t="str">
        <f t="shared" si="120"/>
        <v/>
      </c>
      <c r="Q124" s="56" t="str">
        <f t="shared" si="121"/>
        <v/>
      </c>
      <c r="R124" s="56" t="str">
        <f t="shared" si="122"/>
        <v/>
      </c>
      <c r="S124" s="56" t="str">
        <f t="shared" si="123"/>
        <v/>
      </c>
      <c r="T124" s="56" t="str">
        <f t="shared" si="124"/>
        <v/>
      </c>
      <c r="U124" s="56" t="str">
        <f t="shared" si="125"/>
        <v/>
      </c>
      <c r="V124" s="56" t="str">
        <f t="shared" si="126"/>
        <v/>
      </c>
      <c r="W124" s="56" t="str">
        <f t="shared" si="127"/>
        <v/>
      </c>
      <c r="X124" s="56" t="str">
        <f t="shared" si="128"/>
        <v/>
      </c>
      <c r="Y124" s="56" t="str">
        <f t="shared" si="129"/>
        <v/>
      </c>
      <c r="Z124" s="56" t="str">
        <f t="shared" si="130"/>
        <v/>
      </c>
      <c r="AA124" s="56" t="str">
        <f t="shared" si="131"/>
        <v/>
      </c>
      <c r="AB124" s="56" t="str">
        <f t="shared" si="132"/>
        <v/>
      </c>
      <c r="AC124" s="56" t="str">
        <f t="shared" si="133"/>
        <v/>
      </c>
      <c r="AD124" s="56" t="str">
        <f t="shared" si="134"/>
        <v/>
      </c>
      <c r="AE124" s="56" t="str">
        <f t="shared" si="135"/>
        <v/>
      </c>
      <c r="AF124" s="56" t="str">
        <f t="shared" si="136"/>
        <v/>
      </c>
      <c r="AG124" s="56" t="str">
        <f t="shared" si="137"/>
        <v/>
      </c>
      <c r="AH124" s="56" t="str">
        <f t="shared" si="138"/>
        <v/>
      </c>
      <c r="AI124" s="56" t="str">
        <f t="shared" si="139"/>
        <v/>
      </c>
      <c r="AJ124" s="74" t="str">
        <f t="shared" si="140"/>
        <v/>
      </c>
      <c r="AK124" s="30"/>
    </row>
    <row r="125" spans="1:37" s="17" customFormat="1" ht="15.75" hidden="1">
      <c r="A125" s="18" t="str">
        <f>IF($A$1="","",IF(MAX($A$9:A124)+1&gt;$A$1,"",MAX($A$9:A124)+1))</f>
        <v/>
      </c>
      <c r="B125" s="12" t="str">
        <f t="shared" si="106"/>
        <v/>
      </c>
      <c r="C125" s="13" t="str">
        <f t="shared" si="107"/>
        <v/>
      </c>
      <c r="D125" s="14" t="str">
        <f t="shared" si="108"/>
        <v/>
      </c>
      <c r="E125" s="23" t="str">
        <f t="shared" si="109"/>
        <v/>
      </c>
      <c r="F125" s="56" t="str">
        <f t="shared" si="110"/>
        <v/>
      </c>
      <c r="G125" s="56" t="str">
        <f t="shared" si="111"/>
        <v/>
      </c>
      <c r="H125" s="56" t="str">
        <f t="shared" si="112"/>
        <v/>
      </c>
      <c r="I125" s="56" t="str">
        <f t="shared" si="113"/>
        <v/>
      </c>
      <c r="J125" s="56" t="str">
        <f t="shared" si="114"/>
        <v/>
      </c>
      <c r="K125" s="56" t="str">
        <f t="shared" si="115"/>
        <v/>
      </c>
      <c r="L125" s="56" t="str">
        <f t="shared" si="116"/>
        <v/>
      </c>
      <c r="M125" s="56" t="str">
        <f t="shared" si="117"/>
        <v/>
      </c>
      <c r="N125" s="56" t="str">
        <f t="shared" si="118"/>
        <v/>
      </c>
      <c r="O125" s="56" t="str">
        <f t="shared" si="119"/>
        <v/>
      </c>
      <c r="P125" s="56" t="str">
        <f t="shared" si="120"/>
        <v/>
      </c>
      <c r="Q125" s="56" t="str">
        <f t="shared" si="121"/>
        <v/>
      </c>
      <c r="R125" s="56" t="str">
        <f t="shared" si="122"/>
        <v/>
      </c>
      <c r="S125" s="56" t="str">
        <f t="shared" si="123"/>
        <v/>
      </c>
      <c r="T125" s="56" t="str">
        <f t="shared" si="124"/>
        <v/>
      </c>
      <c r="U125" s="56" t="str">
        <f t="shared" si="125"/>
        <v/>
      </c>
      <c r="V125" s="56" t="str">
        <f t="shared" si="126"/>
        <v/>
      </c>
      <c r="W125" s="56" t="str">
        <f t="shared" si="127"/>
        <v/>
      </c>
      <c r="X125" s="56" t="str">
        <f t="shared" si="128"/>
        <v/>
      </c>
      <c r="Y125" s="56" t="str">
        <f t="shared" si="129"/>
        <v/>
      </c>
      <c r="Z125" s="56" t="str">
        <f t="shared" si="130"/>
        <v/>
      </c>
      <c r="AA125" s="56" t="str">
        <f t="shared" si="131"/>
        <v/>
      </c>
      <c r="AB125" s="56" t="str">
        <f t="shared" si="132"/>
        <v/>
      </c>
      <c r="AC125" s="56" t="str">
        <f t="shared" si="133"/>
        <v/>
      </c>
      <c r="AD125" s="56" t="str">
        <f t="shared" si="134"/>
        <v/>
      </c>
      <c r="AE125" s="56" t="str">
        <f t="shared" si="135"/>
        <v/>
      </c>
      <c r="AF125" s="56" t="str">
        <f t="shared" si="136"/>
        <v/>
      </c>
      <c r="AG125" s="56" t="str">
        <f t="shared" si="137"/>
        <v/>
      </c>
      <c r="AH125" s="56" t="str">
        <f t="shared" si="138"/>
        <v/>
      </c>
      <c r="AI125" s="56" t="str">
        <f t="shared" si="139"/>
        <v/>
      </c>
      <c r="AJ125" s="74" t="str">
        <f t="shared" si="140"/>
        <v/>
      </c>
      <c r="AK125" s="30"/>
    </row>
    <row r="126" spans="1:37" s="17" customFormat="1" ht="15.75" hidden="1">
      <c r="A126" s="18" t="str">
        <f>IF($A$1="","",IF(MAX($A$9:A125)+1&gt;$A$1,"",MAX($A$9:A125)+1))</f>
        <v/>
      </c>
      <c r="B126" s="12" t="str">
        <f t="shared" si="106"/>
        <v/>
      </c>
      <c r="C126" s="13" t="str">
        <f t="shared" si="107"/>
        <v/>
      </c>
      <c r="D126" s="14" t="str">
        <f t="shared" si="108"/>
        <v/>
      </c>
      <c r="E126" s="23" t="str">
        <f t="shared" si="109"/>
        <v/>
      </c>
      <c r="F126" s="56" t="str">
        <f t="shared" si="110"/>
        <v/>
      </c>
      <c r="G126" s="56" t="str">
        <f t="shared" si="111"/>
        <v/>
      </c>
      <c r="H126" s="56" t="str">
        <f t="shared" si="112"/>
        <v/>
      </c>
      <c r="I126" s="56" t="str">
        <f t="shared" si="113"/>
        <v/>
      </c>
      <c r="J126" s="56" t="str">
        <f t="shared" si="114"/>
        <v/>
      </c>
      <c r="K126" s="56" t="str">
        <f t="shared" si="115"/>
        <v/>
      </c>
      <c r="L126" s="56" t="str">
        <f t="shared" si="116"/>
        <v/>
      </c>
      <c r="M126" s="56" t="str">
        <f t="shared" si="117"/>
        <v/>
      </c>
      <c r="N126" s="56" t="str">
        <f t="shared" si="118"/>
        <v/>
      </c>
      <c r="O126" s="56" t="str">
        <f t="shared" si="119"/>
        <v/>
      </c>
      <c r="P126" s="56" t="str">
        <f t="shared" si="120"/>
        <v/>
      </c>
      <c r="Q126" s="56" t="str">
        <f t="shared" si="121"/>
        <v/>
      </c>
      <c r="R126" s="56" t="str">
        <f t="shared" si="122"/>
        <v/>
      </c>
      <c r="S126" s="56" t="str">
        <f t="shared" si="123"/>
        <v/>
      </c>
      <c r="T126" s="56" t="str">
        <f t="shared" si="124"/>
        <v/>
      </c>
      <c r="U126" s="56" t="str">
        <f t="shared" si="125"/>
        <v/>
      </c>
      <c r="V126" s="56" t="str">
        <f t="shared" si="126"/>
        <v/>
      </c>
      <c r="W126" s="56" t="str">
        <f t="shared" si="127"/>
        <v/>
      </c>
      <c r="X126" s="56" t="str">
        <f t="shared" si="128"/>
        <v/>
      </c>
      <c r="Y126" s="56" t="str">
        <f t="shared" si="129"/>
        <v/>
      </c>
      <c r="Z126" s="56" t="str">
        <f t="shared" si="130"/>
        <v/>
      </c>
      <c r="AA126" s="56" t="str">
        <f t="shared" si="131"/>
        <v/>
      </c>
      <c r="AB126" s="56" t="str">
        <f t="shared" si="132"/>
        <v/>
      </c>
      <c r="AC126" s="56" t="str">
        <f t="shared" si="133"/>
        <v/>
      </c>
      <c r="AD126" s="56" t="str">
        <f t="shared" si="134"/>
        <v/>
      </c>
      <c r="AE126" s="56" t="str">
        <f t="shared" si="135"/>
        <v/>
      </c>
      <c r="AF126" s="56" t="str">
        <f t="shared" si="136"/>
        <v/>
      </c>
      <c r="AG126" s="56" t="str">
        <f t="shared" si="137"/>
        <v/>
      </c>
      <c r="AH126" s="56" t="str">
        <f t="shared" si="138"/>
        <v/>
      </c>
      <c r="AI126" s="56" t="str">
        <f t="shared" si="139"/>
        <v/>
      </c>
      <c r="AJ126" s="74" t="str">
        <f t="shared" si="140"/>
        <v/>
      </c>
      <c r="AK126" s="30"/>
    </row>
    <row r="127" spans="1:37" s="17" customFormat="1" ht="15.75" hidden="1">
      <c r="A127" s="18" t="str">
        <f>IF($A$1="","",IF(MAX($A$9:A126)+1&gt;$A$1,"",MAX($A$9:A126)+1))</f>
        <v/>
      </c>
      <c r="B127" s="12" t="str">
        <f t="shared" si="106"/>
        <v/>
      </c>
      <c r="C127" s="13" t="str">
        <f t="shared" si="107"/>
        <v/>
      </c>
      <c r="D127" s="14" t="str">
        <f t="shared" si="108"/>
        <v/>
      </c>
      <c r="E127" s="23" t="str">
        <f t="shared" si="109"/>
        <v/>
      </c>
      <c r="F127" s="56" t="str">
        <f t="shared" si="110"/>
        <v/>
      </c>
      <c r="G127" s="56" t="str">
        <f t="shared" si="111"/>
        <v/>
      </c>
      <c r="H127" s="56" t="str">
        <f t="shared" si="112"/>
        <v/>
      </c>
      <c r="I127" s="56" t="str">
        <f t="shared" si="113"/>
        <v/>
      </c>
      <c r="J127" s="56" t="str">
        <f t="shared" si="114"/>
        <v/>
      </c>
      <c r="K127" s="56" t="str">
        <f t="shared" si="115"/>
        <v/>
      </c>
      <c r="L127" s="56" t="str">
        <f t="shared" si="116"/>
        <v/>
      </c>
      <c r="M127" s="56" t="str">
        <f t="shared" si="117"/>
        <v/>
      </c>
      <c r="N127" s="56" t="str">
        <f t="shared" si="118"/>
        <v/>
      </c>
      <c r="O127" s="56" t="str">
        <f t="shared" si="119"/>
        <v/>
      </c>
      <c r="P127" s="56" t="str">
        <f t="shared" si="120"/>
        <v/>
      </c>
      <c r="Q127" s="56" t="str">
        <f t="shared" si="121"/>
        <v/>
      </c>
      <c r="R127" s="56" t="str">
        <f t="shared" si="122"/>
        <v/>
      </c>
      <c r="S127" s="56" t="str">
        <f t="shared" si="123"/>
        <v/>
      </c>
      <c r="T127" s="56" t="str">
        <f t="shared" si="124"/>
        <v/>
      </c>
      <c r="U127" s="56" t="str">
        <f t="shared" si="125"/>
        <v/>
      </c>
      <c r="V127" s="56" t="str">
        <f t="shared" si="126"/>
        <v/>
      </c>
      <c r="W127" s="56" t="str">
        <f t="shared" si="127"/>
        <v/>
      </c>
      <c r="X127" s="56" t="str">
        <f t="shared" si="128"/>
        <v/>
      </c>
      <c r="Y127" s="56" t="str">
        <f t="shared" si="129"/>
        <v/>
      </c>
      <c r="Z127" s="56" t="str">
        <f t="shared" si="130"/>
        <v/>
      </c>
      <c r="AA127" s="56" t="str">
        <f t="shared" si="131"/>
        <v/>
      </c>
      <c r="AB127" s="56" t="str">
        <f t="shared" si="132"/>
        <v/>
      </c>
      <c r="AC127" s="56" t="str">
        <f t="shared" si="133"/>
        <v/>
      </c>
      <c r="AD127" s="56" t="str">
        <f t="shared" si="134"/>
        <v/>
      </c>
      <c r="AE127" s="56" t="str">
        <f t="shared" si="135"/>
        <v/>
      </c>
      <c r="AF127" s="56" t="str">
        <f t="shared" si="136"/>
        <v/>
      </c>
      <c r="AG127" s="56" t="str">
        <f t="shared" si="137"/>
        <v/>
      </c>
      <c r="AH127" s="56" t="str">
        <f t="shared" si="138"/>
        <v/>
      </c>
      <c r="AI127" s="56" t="str">
        <f t="shared" si="139"/>
        <v/>
      </c>
      <c r="AJ127" s="74" t="str">
        <f t="shared" si="140"/>
        <v/>
      </c>
      <c r="AK127" s="30"/>
    </row>
    <row r="128" spans="1:37" s="17" customFormat="1" ht="15.75" hidden="1">
      <c r="A128" s="18" t="str">
        <f>IF($A$1="","",IF(MAX($A$9:A127)+1&gt;$A$1,"",MAX($A$9:A127)+1))</f>
        <v/>
      </c>
      <c r="B128" s="12" t="str">
        <f t="shared" si="106"/>
        <v/>
      </c>
      <c r="C128" s="13" t="str">
        <f t="shared" si="107"/>
        <v/>
      </c>
      <c r="D128" s="14" t="str">
        <f t="shared" si="108"/>
        <v/>
      </c>
      <c r="E128" s="23" t="str">
        <f t="shared" si="109"/>
        <v/>
      </c>
      <c r="F128" s="56" t="str">
        <f t="shared" si="110"/>
        <v/>
      </c>
      <c r="G128" s="56" t="str">
        <f t="shared" si="111"/>
        <v/>
      </c>
      <c r="H128" s="56" t="str">
        <f t="shared" si="112"/>
        <v/>
      </c>
      <c r="I128" s="56" t="str">
        <f t="shared" si="113"/>
        <v/>
      </c>
      <c r="J128" s="56" t="str">
        <f t="shared" si="114"/>
        <v/>
      </c>
      <c r="K128" s="56" t="str">
        <f t="shared" si="115"/>
        <v/>
      </c>
      <c r="L128" s="56" t="str">
        <f t="shared" si="116"/>
        <v/>
      </c>
      <c r="M128" s="56" t="str">
        <f t="shared" si="117"/>
        <v/>
      </c>
      <c r="N128" s="56" t="str">
        <f t="shared" si="118"/>
        <v/>
      </c>
      <c r="O128" s="56" t="str">
        <f t="shared" si="119"/>
        <v/>
      </c>
      <c r="P128" s="56" t="str">
        <f t="shared" si="120"/>
        <v/>
      </c>
      <c r="Q128" s="56" t="str">
        <f t="shared" si="121"/>
        <v/>
      </c>
      <c r="R128" s="56" t="str">
        <f t="shared" si="122"/>
        <v/>
      </c>
      <c r="S128" s="56" t="str">
        <f t="shared" si="123"/>
        <v/>
      </c>
      <c r="T128" s="56" t="str">
        <f t="shared" si="124"/>
        <v/>
      </c>
      <c r="U128" s="56" t="str">
        <f t="shared" si="125"/>
        <v/>
      </c>
      <c r="V128" s="56" t="str">
        <f t="shared" si="126"/>
        <v/>
      </c>
      <c r="W128" s="56" t="str">
        <f t="shared" si="127"/>
        <v/>
      </c>
      <c r="X128" s="56" t="str">
        <f t="shared" si="128"/>
        <v/>
      </c>
      <c r="Y128" s="56" t="str">
        <f t="shared" si="129"/>
        <v/>
      </c>
      <c r="Z128" s="56" t="str">
        <f t="shared" si="130"/>
        <v/>
      </c>
      <c r="AA128" s="56" t="str">
        <f t="shared" si="131"/>
        <v/>
      </c>
      <c r="AB128" s="56" t="str">
        <f t="shared" si="132"/>
        <v/>
      </c>
      <c r="AC128" s="56" t="str">
        <f t="shared" si="133"/>
        <v/>
      </c>
      <c r="AD128" s="56" t="str">
        <f t="shared" si="134"/>
        <v/>
      </c>
      <c r="AE128" s="56" t="str">
        <f t="shared" si="135"/>
        <v/>
      </c>
      <c r="AF128" s="56" t="str">
        <f t="shared" si="136"/>
        <v/>
      </c>
      <c r="AG128" s="56" t="str">
        <f t="shared" si="137"/>
        <v/>
      </c>
      <c r="AH128" s="56" t="str">
        <f t="shared" si="138"/>
        <v/>
      </c>
      <c r="AI128" s="56" t="str">
        <f t="shared" si="139"/>
        <v/>
      </c>
      <c r="AJ128" s="74" t="str">
        <f t="shared" si="140"/>
        <v/>
      </c>
      <c r="AK128" s="30"/>
    </row>
    <row r="129" spans="1:37" s="17" customFormat="1" ht="15.75" hidden="1">
      <c r="A129" s="18" t="str">
        <f>IF($A$1="","",IF(MAX($A$9:A128)+1&gt;$A$1,"",MAX($A$9:A128)+1))</f>
        <v/>
      </c>
      <c r="B129" s="12" t="str">
        <f t="shared" si="106"/>
        <v/>
      </c>
      <c r="C129" s="13" t="str">
        <f t="shared" si="107"/>
        <v/>
      </c>
      <c r="D129" s="14" t="str">
        <f t="shared" si="108"/>
        <v/>
      </c>
      <c r="E129" s="23" t="str">
        <f t="shared" si="109"/>
        <v/>
      </c>
      <c r="F129" s="56" t="str">
        <f t="shared" si="110"/>
        <v/>
      </c>
      <c r="G129" s="56" t="str">
        <f t="shared" si="111"/>
        <v/>
      </c>
      <c r="H129" s="56" t="str">
        <f t="shared" si="112"/>
        <v/>
      </c>
      <c r="I129" s="56" t="str">
        <f t="shared" si="113"/>
        <v/>
      </c>
      <c r="J129" s="56" t="str">
        <f t="shared" si="114"/>
        <v/>
      </c>
      <c r="K129" s="56" t="str">
        <f t="shared" si="115"/>
        <v/>
      </c>
      <c r="L129" s="56" t="str">
        <f t="shared" si="116"/>
        <v/>
      </c>
      <c r="M129" s="56" t="str">
        <f t="shared" si="117"/>
        <v/>
      </c>
      <c r="N129" s="56" t="str">
        <f t="shared" si="118"/>
        <v/>
      </c>
      <c r="O129" s="56" t="str">
        <f t="shared" si="119"/>
        <v/>
      </c>
      <c r="P129" s="56" t="str">
        <f t="shared" si="120"/>
        <v/>
      </c>
      <c r="Q129" s="56" t="str">
        <f t="shared" si="121"/>
        <v/>
      </c>
      <c r="R129" s="56" t="str">
        <f t="shared" si="122"/>
        <v/>
      </c>
      <c r="S129" s="56" t="str">
        <f t="shared" si="123"/>
        <v/>
      </c>
      <c r="T129" s="56" t="str">
        <f t="shared" si="124"/>
        <v/>
      </c>
      <c r="U129" s="56" t="str">
        <f t="shared" si="125"/>
        <v/>
      </c>
      <c r="V129" s="56" t="str">
        <f t="shared" si="126"/>
        <v/>
      </c>
      <c r="W129" s="56" t="str">
        <f t="shared" si="127"/>
        <v/>
      </c>
      <c r="X129" s="56" t="str">
        <f t="shared" si="128"/>
        <v/>
      </c>
      <c r="Y129" s="56" t="str">
        <f t="shared" si="129"/>
        <v/>
      </c>
      <c r="Z129" s="56" t="str">
        <f t="shared" si="130"/>
        <v/>
      </c>
      <c r="AA129" s="56" t="str">
        <f t="shared" si="131"/>
        <v/>
      </c>
      <c r="AB129" s="56" t="str">
        <f t="shared" si="132"/>
        <v/>
      </c>
      <c r="AC129" s="56" t="str">
        <f t="shared" si="133"/>
        <v/>
      </c>
      <c r="AD129" s="56" t="str">
        <f t="shared" si="134"/>
        <v/>
      </c>
      <c r="AE129" s="56" t="str">
        <f t="shared" si="135"/>
        <v/>
      </c>
      <c r="AF129" s="56" t="str">
        <f t="shared" si="136"/>
        <v/>
      </c>
      <c r="AG129" s="56" t="str">
        <f t="shared" si="137"/>
        <v/>
      </c>
      <c r="AH129" s="56" t="str">
        <f t="shared" si="138"/>
        <v/>
      </c>
      <c r="AI129" s="56" t="str">
        <f t="shared" si="139"/>
        <v/>
      </c>
      <c r="AJ129" s="74" t="str">
        <f t="shared" si="140"/>
        <v/>
      </c>
      <c r="AK129" s="30"/>
    </row>
    <row r="130" spans="1:37" s="17" customFormat="1" ht="15.75" hidden="1">
      <c r="A130" s="18" t="str">
        <f>IF($A$1="","",IF(MAX($A$9:A129)+1&gt;$A$1,"",MAX($A$9:A129)+1))</f>
        <v/>
      </c>
      <c r="B130" s="12" t="str">
        <f t="shared" si="106"/>
        <v/>
      </c>
      <c r="C130" s="13" t="str">
        <f t="shared" si="107"/>
        <v/>
      </c>
      <c r="D130" s="14" t="str">
        <f t="shared" si="108"/>
        <v/>
      </c>
      <c r="E130" s="23" t="str">
        <f t="shared" si="109"/>
        <v/>
      </c>
      <c r="F130" s="56" t="str">
        <f t="shared" si="110"/>
        <v/>
      </c>
      <c r="G130" s="56" t="str">
        <f t="shared" si="111"/>
        <v/>
      </c>
      <c r="H130" s="56" t="str">
        <f t="shared" si="112"/>
        <v/>
      </c>
      <c r="I130" s="56" t="str">
        <f t="shared" si="113"/>
        <v/>
      </c>
      <c r="J130" s="56" t="str">
        <f t="shared" si="114"/>
        <v/>
      </c>
      <c r="K130" s="56" t="str">
        <f t="shared" si="115"/>
        <v/>
      </c>
      <c r="L130" s="56" t="str">
        <f t="shared" si="116"/>
        <v/>
      </c>
      <c r="M130" s="56" t="str">
        <f t="shared" si="117"/>
        <v/>
      </c>
      <c r="N130" s="56" t="str">
        <f t="shared" si="118"/>
        <v/>
      </c>
      <c r="O130" s="56" t="str">
        <f t="shared" si="119"/>
        <v/>
      </c>
      <c r="P130" s="56" t="str">
        <f t="shared" si="120"/>
        <v/>
      </c>
      <c r="Q130" s="56" t="str">
        <f t="shared" si="121"/>
        <v/>
      </c>
      <c r="R130" s="56" t="str">
        <f t="shared" si="122"/>
        <v/>
      </c>
      <c r="S130" s="56" t="str">
        <f t="shared" si="123"/>
        <v/>
      </c>
      <c r="T130" s="56" t="str">
        <f t="shared" si="124"/>
        <v/>
      </c>
      <c r="U130" s="56" t="str">
        <f t="shared" si="125"/>
        <v/>
      </c>
      <c r="V130" s="56" t="str">
        <f t="shared" si="126"/>
        <v/>
      </c>
      <c r="W130" s="56" t="str">
        <f t="shared" si="127"/>
        <v/>
      </c>
      <c r="X130" s="56" t="str">
        <f t="shared" si="128"/>
        <v/>
      </c>
      <c r="Y130" s="56" t="str">
        <f t="shared" si="129"/>
        <v/>
      </c>
      <c r="Z130" s="56" t="str">
        <f t="shared" si="130"/>
        <v/>
      </c>
      <c r="AA130" s="56" t="str">
        <f t="shared" si="131"/>
        <v/>
      </c>
      <c r="AB130" s="56" t="str">
        <f t="shared" si="132"/>
        <v/>
      </c>
      <c r="AC130" s="56" t="str">
        <f t="shared" si="133"/>
        <v/>
      </c>
      <c r="AD130" s="56" t="str">
        <f t="shared" si="134"/>
        <v/>
      </c>
      <c r="AE130" s="56" t="str">
        <f t="shared" si="135"/>
        <v/>
      </c>
      <c r="AF130" s="56" t="str">
        <f t="shared" si="136"/>
        <v/>
      </c>
      <c r="AG130" s="56" t="str">
        <f t="shared" si="137"/>
        <v/>
      </c>
      <c r="AH130" s="56" t="str">
        <f t="shared" si="138"/>
        <v/>
      </c>
      <c r="AI130" s="56" t="str">
        <f t="shared" si="139"/>
        <v/>
      </c>
      <c r="AJ130" s="74" t="str">
        <f t="shared" si="140"/>
        <v/>
      </c>
      <c r="AK130" s="30"/>
    </row>
    <row r="131" spans="1:37" s="17" customFormat="1" ht="15.75" hidden="1">
      <c r="A131" s="18" t="str">
        <f>IF($A$1="","",IF(MAX($A$9:A130)+1&gt;$A$1,"",MAX($A$9:A130)+1))</f>
        <v/>
      </c>
      <c r="B131" s="12" t="str">
        <f t="shared" si="106"/>
        <v/>
      </c>
      <c r="C131" s="13" t="str">
        <f t="shared" si="107"/>
        <v/>
      </c>
      <c r="D131" s="14" t="str">
        <f t="shared" si="108"/>
        <v/>
      </c>
      <c r="E131" s="23" t="str">
        <f t="shared" si="109"/>
        <v/>
      </c>
      <c r="F131" s="56" t="str">
        <f t="shared" si="110"/>
        <v/>
      </c>
      <c r="G131" s="56" t="str">
        <f t="shared" si="111"/>
        <v/>
      </c>
      <c r="H131" s="56" t="str">
        <f t="shared" si="112"/>
        <v/>
      </c>
      <c r="I131" s="56" t="str">
        <f t="shared" si="113"/>
        <v/>
      </c>
      <c r="J131" s="56" t="str">
        <f t="shared" si="114"/>
        <v/>
      </c>
      <c r="K131" s="56" t="str">
        <f t="shared" si="115"/>
        <v/>
      </c>
      <c r="L131" s="56" t="str">
        <f t="shared" si="116"/>
        <v/>
      </c>
      <c r="M131" s="56" t="str">
        <f t="shared" si="117"/>
        <v/>
      </c>
      <c r="N131" s="56" t="str">
        <f t="shared" si="118"/>
        <v/>
      </c>
      <c r="O131" s="56" t="str">
        <f t="shared" si="119"/>
        <v/>
      </c>
      <c r="P131" s="56" t="str">
        <f t="shared" si="120"/>
        <v/>
      </c>
      <c r="Q131" s="56" t="str">
        <f t="shared" si="121"/>
        <v/>
      </c>
      <c r="R131" s="56" t="str">
        <f t="shared" si="122"/>
        <v/>
      </c>
      <c r="S131" s="56" t="str">
        <f t="shared" si="123"/>
        <v/>
      </c>
      <c r="T131" s="56" t="str">
        <f t="shared" si="124"/>
        <v/>
      </c>
      <c r="U131" s="56" t="str">
        <f t="shared" si="125"/>
        <v/>
      </c>
      <c r="V131" s="56" t="str">
        <f t="shared" si="126"/>
        <v/>
      </c>
      <c r="W131" s="56" t="str">
        <f t="shared" si="127"/>
        <v/>
      </c>
      <c r="X131" s="56" t="str">
        <f t="shared" si="128"/>
        <v/>
      </c>
      <c r="Y131" s="56" t="str">
        <f t="shared" si="129"/>
        <v/>
      </c>
      <c r="Z131" s="56" t="str">
        <f t="shared" si="130"/>
        <v/>
      </c>
      <c r="AA131" s="56" t="str">
        <f t="shared" si="131"/>
        <v/>
      </c>
      <c r="AB131" s="56" t="str">
        <f t="shared" si="132"/>
        <v/>
      </c>
      <c r="AC131" s="56" t="str">
        <f t="shared" si="133"/>
        <v/>
      </c>
      <c r="AD131" s="56" t="str">
        <f t="shared" si="134"/>
        <v/>
      </c>
      <c r="AE131" s="56" t="str">
        <f t="shared" si="135"/>
        <v/>
      </c>
      <c r="AF131" s="56" t="str">
        <f t="shared" si="136"/>
        <v/>
      </c>
      <c r="AG131" s="56" t="str">
        <f t="shared" si="137"/>
        <v/>
      </c>
      <c r="AH131" s="56" t="str">
        <f t="shared" si="138"/>
        <v/>
      </c>
      <c r="AI131" s="56" t="str">
        <f t="shared" si="139"/>
        <v/>
      </c>
      <c r="AJ131" s="74" t="str">
        <f t="shared" si="140"/>
        <v/>
      </c>
      <c r="AK131" s="30"/>
    </row>
    <row r="132" spans="1:37" s="17" customFormat="1" ht="15.75" hidden="1">
      <c r="A132" s="18" t="str">
        <f>IF($A$1="","",IF(MAX($A$9:A131)+1&gt;$A$1,"",MAX($A$9:A131)+1))</f>
        <v/>
      </c>
      <c r="B132" s="12" t="str">
        <f t="shared" si="106"/>
        <v/>
      </c>
      <c r="C132" s="13" t="str">
        <f t="shared" si="107"/>
        <v/>
      </c>
      <c r="D132" s="14" t="str">
        <f t="shared" si="108"/>
        <v/>
      </c>
      <c r="E132" s="23" t="str">
        <f t="shared" si="109"/>
        <v/>
      </c>
      <c r="F132" s="56" t="str">
        <f t="shared" si="110"/>
        <v/>
      </c>
      <c r="G132" s="56" t="str">
        <f t="shared" si="111"/>
        <v/>
      </c>
      <c r="H132" s="56" t="str">
        <f t="shared" si="112"/>
        <v/>
      </c>
      <c r="I132" s="56" t="str">
        <f t="shared" si="113"/>
        <v/>
      </c>
      <c r="J132" s="56" t="str">
        <f t="shared" si="114"/>
        <v/>
      </c>
      <c r="K132" s="56" t="str">
        <f t="shared" si="115"/>
        <v/>
      </c>
      <c r="L132" s="56" t="str">
        <f t="shared" si="116"/>
        <v/>
      </c>
      <c r="M132" s="56" t="str">
        <f t="shared" si="117"/>
        <v/>
      </c>
      <c r="N132" s="56" t="str">
        <f t="shared" si="118"/>
        <v/>
      </c>
      <c r="O132" s="56" t="str">
        <f t="shared" si="119"/>
        <v/>
      </c>
      <c r="P132" s="56" t="str">
        <f t="shared" si="120"/>
        <v/>
      </c>
      <c r="Q132" s="56" t="str">
        <f t="shared" si="121"/>
        <v/>
      </c>
      <c r="R132" s="56" t="str">
        <f t="shared" si="122"/>
        <v/>
      </c>
      <c r="S132" s="56" t="str">
        <f t="shared" si="123"/>
        <v/>
      </c>
      <c r="T132" s="56" t="str">
        <f t="shared" si="124"/>
        <v/>
      </c>
      <c r="U132" s="56" t="str">
        <f t="shared" si="125"/>
        <v/>
      </c>
      <c r="V132" s="56" t="str">
        <f t="shared" si="126"/>
        <v/>
      </c>
      <c r="W132" s="56" t="str">
        <f t="shared" si="127"/>
        <v/>
      </c>
      <c r="X132" s="56" t="str">
        <f t="shared" si="128"/>
        <v/>
      </c>
      <c r="Y132" s="56" t="str">
        <f t="shared" si="129"/>
        <v/>
      </c>
      <c r="Z132" s="56" t="str">
        <f t="shared" si="130"/>
        <v/>
      </c>
      <c r="AA132" s="56" t="str">
        <f t="shared" si="131"/>
        <v/>
      </c>
      <c r="AB132" s="56" t="str">
        <f t="shared" si="132"/>
        <v/>
      </c>
      <c r="AC132" s="56" t="str">
        <f t="shared" si="133"/>
        <v/>
      </c>
      <c r="AD132" s="56" t="str">
        <f t="shared" si="134"/>
        <v/>
      </c>
      <c r="AE132" s="56" t="str">
        <f t="shared" si="135"/>
        <v/>
      </c>
      <c r="AF132" s="56" t="str">
        <f t="shared" si="136"/>
        <v/>
      </c>
      <c r="AG132" s="56" t="str">
        <f t="shared" si="137"/>
        <v/>
      </c>
      <c r="AH132" s="56" t="str">
        <f t="shared" si="138"/>
        <v/>
      </c>
      <c r="AI132" s="56" t="str">
        <f t="shared" si="139"/>
        <v/>
      </c>
      <c r="AJ132" s="74" t="str">
        <f t="shared" si="140"/>
        <v/>
      </c>
      <c r="AK132" s="30"/>
    </row>
    <row r="133" spans="1:37" s="17" customFormat="1" ht="15.75" hidden="1">
      <c r="A133" s="18" t="str">
        <f>IF($A$1="","",IF(MAX($A$9:A132)+1&gt;$A$1,"",MAX($A$9:A132)+1))</f>
        <v/>
      </c>
      <c r="B133" s="12" t="str">
        <f t="shared" si="106"/>
        <v/>
      </c>
      <c r="C133" s="13" t="str">
        <f t="shared" si="107"/>
        <v/>
      </c>
      <c r="D133" s="14" t="str">
        <f t="shared" si="108"/>
        <v/>
      </c>
      <c r="E133" s="23" t="str">
        <f t="shared" si="109"/>
        <v/>
      </c>
      <c r="F133" s="56" t="str">
        <f t="shared" si="110"/>
        <v/>
      </c>
      <c r="G133" s="56" t="str">
        <f t="shared" si="111"/>
        <v/>
      </c>
      <c r="H133" s="56" t="str">
        <f t="shared" si="112"/>
        <v/>
      </c>
      <c r="I133" s="56" t="str">
        <f t="shared" si="113"/>
        <v/>
      </c>
      <c r="J133" s="56" t="str">
        <f t="shared" si="114"/>
        <v/>
      </c>
      <c r="K133" s="56" t="str">
        <f t="shared" si="115"/>
        <v/>
      </c>
      <c r="L133" s="56" t="str">
        <f t="shared" si="116"/>
        <v/>
      </c>
      <c r="M133" s="56" t="str">
        <f t="shared" si="117"/>
        <v/>
      </c>
      <c r="N133" s="56" t="str">
        <f t="shared" si="118"/>
        <v/>
      </c>
      <c r="O133" s="56" t="str">
        <f t="shared" si="119"/>
        <v/>
      </c>
      <c r="P133" s="56" t="str">
        <f t="shared" si="120"/>
        <v/>
      </c>
      <c r="Q133" s="56" t="str">
        <f t="shared" si="121"/>
        <v/>
      </c>
      <c r="R133" s="56" t="str">
        <f t="shared" si="122"/>
        <v/>
      </c>
      <c r="S133" s="56" t="str">
        <f t="shared" si="123"/>
        <v/>
      </c>
      <c r="T133" s="56" t="str">
        <f t="shared" si="124"/>
        <v/>
      </c>
      <c r="U133" s="56" t="str">
        <f t="shared" si="125"/>
        <v/>
      </c>
      <c r="V133" s="56" t="str">
        <f t="shared" si="126"/>
        <v/>
      </c>
      <c r="W133" s="56" t="str">
        <f t="shared" si="127"/>
        <v/>
      </c>
      <c r="X133" s="56" t="str">
        <f t="shared" si="128"/>
        <v/>
      </c>
      <c r="Y133" s="56" t="str">
        <f t="shared" si="129"/>
        <v/>
      </c>
      <c r="Z133" s="56" t="str">
        <f t="shared" si="130"/>
        <v/>
      </c>
      <c r="AA133" s="56" t="str">
        <f t="shared" si="131"/>
        <v/>
      </c>
      <c r="AB133" s="56" t="str">
        <f t="shared" si="132"/>
        <v/>
      </c>
      <c r="AC133" s="56" t="str">
        <f t="shared" si="133"/>
        <v/>
      </c>
      <c r="AD133" s="56" t="str">
        <f t="shared" si="134"/>
        <v/>
      </c>
      <c r="AE133" s="56" t="str">
        <f t="shared" si="135"/>
        <v/>
      </c>
      <c r="AF133" s="56" t="str">
        <f t="shared" si="136"/>
        <v/>
      </c>
      <c r="AG133" s="56" t="str">
        <f t="shared" si="137"/>
        <v/>
      </c>
      <c r="AH133" s="56" t="str">
        <f t="shared" si="138"/>
        <v/>
      </c>
      <c r="AI133" s="56" t="str">
        <f t="shared" si="139"/>
        <v/>
      </c>
      <c r="AJ133" s="74" t="str">
        <f t="shared" si="140"/>
        <v/>
      </c>
      <c r="AK133" s="30"/>
    </row>
    <row r="134" spans="1:37" s="17" customFormat="1" ht="15.75" hidden="1">
      <c r="A134" s="18" t="str">
        <f>IF($A$1="","",IF(MAX($A$9:A133)+1&gt;$A$1,"",MAX($A$9:A133)+1))</f>
        <v/>
      </c>
      <c r="B134" s="12" t="str">
        <f t="shared" si="106"/>
        <v/>
      </c>
      <c r="C134" s="13" t="str">
        <f t="shared" si="107"/>
        <v/>
      </c>
      <c r="D134" s="14" t="str">
        <f t="shared" si="108"/>
        <v/>
      </c>
      <c r="E134" s="23" t="str">
        <f t="shared" si="109"/>
        <v/>
      </c>
      <c r="F134" s="56" t="str">
        <f t="shared" si="110"/>
        <v/>
      </c>
      <c r="G134" s="56" t="str">
        <f t="shared" si="111"/>
        <v/>
      </c>
      <c r="H134" s="56" t="str">
        <f t="shared" si="112"/>
        <v/>
      </c>
      <c r="I134" s="56" t="str">
        <f t="shared" si="113"/>
        <v/>
      </c>
      <c r="J134" s="56" t="str">
        <f t="shared" si="114"/>
        <v/>
      </c>
      <c r="K134" s="56" t="str">
        <f t="shared" si="115"/>
        <v/>
      </c>
      <c r="L134" s="56" t="str">
        <f t="shared" si="116"/>
        <v/>
      </c>
      <c r="M134" s="56" t="str">
        <f t="shared" si="117"/>
        <v/>
      </c>
      <c r="N134" s="56" t="str">
        <f t="shared" si="118"/>
        <v/>
      </c>
      <c r="O134" s="56" t="str">
        <f t="shared" si="119"/>
        <v/>
      </c>
      <c r="P134" s="56" t="str">
        <f t="shared" si="120"/>
        <v/>
      </c>
      <c r="Q134" s="56" t="str">
        <f t="shared" si="121"/>
        <v/>
      </c>
      <c r="R134" s="56" t="str">
        <f t="shared" si="122"/>
        <v/>
      </c>
      <c r="S134" s="56" t="str">
        <f t="shared" si="123"/>
        <v/>
      </c>
      <c r="T134" s="56" t="str">
        <f t="shared" si="124"/>
        <v/>
      </c>
      <c r="U134" s="56" t="str">
        <f t="shared" si="125"/>
        <v/>
      </c>
      <c r="V134" s="56" t="str">
        <f t="shared" si="126"/>
        <v/>
      </c>
      <c r="W134" s="56" t="str">
        <f t="shared" si="127"/>
        <v/>
      </c>
      <c r="X134" s="56" t="str">
        <f t="shared" si="128"/>
        <v/>
      </c>
      <c r="Y134" s="56" t="str">
        <f t="shared" si="129"/>
        <v/>
      </c>
      <c r="Z134" s="56" t="str">
        <f t="shared" si="130"/>
        <v/>
      </c>
      <c r="AA134" s="56" t="str">
        <f t="shared" si="131"/>
        <v/>
      </c>
      <c r="AB134" s="56" t="str">
        <f t="shared" si="132"/>
        <v/>
      </c>
      <c r="AC134" s="56" t="str">
        <f t="shared" si="133"/>
        <v/>
      </c>
      <c r="AD134" s="56" t="str">
        <f t="shared" si="134"/>
        <v/>
      </c>
      <c r="AE134" s="56" t="str">
        <f t="shared" si="135"/>
        <v/>
      </c>
      <c r="AF134" s="56" t="str">
        <f t="shared" si="136"/>
        <v/>
      </c>
      <c r="AG134" s="56" t="str">
        <f t="shared" si="137"/>
        <v/>
      </c>
      <c r="AH134" s="56" t="str">
        <f t="shared" si="138"/>
        <v/>
      </c>
      <c r="AI134" s="56" t="str">
        <f t="shared" si="139"/>
        <v/>
      </c>
      <c r="AJ134" s="74" t="str">
        <f t="shared" si="140"/>
        <v/>
      </c>
      <c r="AK134" s="30"/>
    </row>
    <row r="135" spans="1:37" s="17" customFormat="1" ht="15.75" hidden="1">
      <c r="A135" s="18" t="str">
        <f>IF($A$1="","",IF(MAX($A$9:A134)+1&gt;$A$1,"",MAX($A$9:A134)+1))</f>
        <v/>
      </c>
      <c r="B135" s="12" t="str">
        <f t="shared" si="106"/>
        <v/>
      </c>
      <c r="C135" s="13" t="str">
        <f t="shared" si="107"/>
        <v/>
      </c>
      <c r="D135" s="14" t="str">
        <f t="shared" si="108"/>
        <v/>
      </c>
      <c r="E135" s="23" t="str">
        <f t="shared" si="109"/>
        <v/>
      </c>
      <c r="F135" s="56" t="str">
        <f t="shared" si="110"/>
        <v/>
      </c>
      <c r="G135" s="56" t="str">
        <f t="shared" si="111"/>
        <v/>
      </c>
      <c r="H135" s="56" t="str">
        <f t="shared" si="112"/>
        <v/>
      </c>
      <c r="I135" s="56" t="str">
        <f t="shared" si="113"/>
        <v/>
      </c>
      <c r="J135" s="56" t="str">
        <f t="shared" si="114"/>
        <v/>
      </c>
      <c r="K135" s="56" t="str">
        <f t="shared" si="115"/>
        <v/>
      </c>
      <c r="L135" s="56" t="str">
        <f t="shared" si="116"/>
        <v/>
      </c>
      <c r="M135" s="56" t="str">
        <f t="shared" si="117"/>
        <v/>
      </c>
      <c r="N135" s="56" t="str">
        <f t="shared" si="118"/>
        <v/>
      </c>
      <c r="O135" s="56" t="str">
        <f t="shared" si="119"/>
        <v/>
      </c>
      <c r="P135" s="56" t="str">
        <f t="shared" si="120"/>
        <v/>
      </c>
      <c r="Q135" s="56" t="str">
        <f t="shared" si="121"/>
        <v/>
      </c>
      <c r="R135" s="56" t="str">
        <f t="shared" si="122"/>
        <v/>
      </c>
      <c r="S135" s="56" t="str">
        <f t="shared" si="123"/>
        <v/>
      </c>
      <c r="T135" s="56" t="str">
        <f t="shared" si="124"/>
        <v/>
      </c>
      <c r="U135" s="56" t="str">
        <f t="shared" si="125"/>
        <v/>
      </c>
      <c r="V135" s="56" t="str">
        <f t="shared" si="126"/>
        <v/>
      </c>
      <c r="W135" s="56" t="str">
        <f t="shared" si="127"/>
        <v/>
      </c>
      <c r="X135" s="56" t="str">
        <f t="shared" si="128"/>
        <v/>
      </c>
      <c r="Y135" s="56" t="str">
        <f t="shared" si="129"/>
        <v/>
      </c>
      <c r="Z135" s="56" t="str">
        <f t="shared" si="130"/>
        <v/>
      </c>
      <c r="AA135" s="56" t="str">
        <f t="shared" si="131"/>
        <v/>
      </c>
      <c r="AB135" s="56" t="str">
        <f t="shared" si="132"/>
        <v/>
      </c>
      <c r="AC135" s="56" t="str">
        <f t="shared" si="133"/>
        <v/>
      </c>
      <c r="AD135" s="56" t="str">
        <f t="shared" si="134"/>
        <v/>
      </c>
      <c r="AE135" s="56" t="str">
        <f t="shared" si="135"/>
        <v/>
      </c>
      <c r="AF135" s="56" t="str">
        <f t="shared" si="136"/>
        <v/>
      </c>
      <c r="AG135" s="56" t="str">
        <f t="shared" si="137"/>
        <v/>
      </c>
      <c r="AH135" s="56" t="str">
        <f t="shared" si="138"/>
        <v/>
      </c>
      <c r="AI135" s="56" t="str">
        <f t="shared" si="139"/>
        <v/>
      </c>
      <c r="AJ135" s="74" t="str">
        <f t="shared" si="140"/>
        <v/>
      </c>
      <c r="AK135" s="30"/>
    </row>
    <row r="136" spans="1:37" s="17" customFormat="1" ht="15.75" hidden="1">
      <c r="A136" s="19" t="str">
        <f>IF($A$1="","",IF(MAX($A$9:A135)+1&gt;$A$1,"",MAX($A$9:A135)+1))</f>
        <v/>
      </c>
      <c r="B136" s="12" t="str">
        <f t="shared" si="106"/>
        <v/>
      </c>
      <c r="C136" s="13" t="str">
        <f t="shared" si="107"/>
        <v/>
      </c>
      <c r="D136" s="14" t="str">
        <f t="shared" si="108"/>
        <v/>
      </c>
      <c r="E136" s="23" t="str">
        <f t="shared" si="109"/>
        <v/>
      </c>
      <c r="F136" s="56" t="str">
        <f t="shared" si="110"/>
        <v/>
      </c>
      <c r="G136" s="56" t="str">
        <f t="shared" si="111"/>
        <v/>
      </c>
      <c r="H136" s="56" t="str">
        <f t="shared" si="112"/>
        <v/>
      </c>
      <c r="I136" s="56" t="str">
        <f t="shared" si="113"/>
        <v/>
      </c>
      <c r="J136" s="56" t="str">
        <f t="shared" si="114"/>
        <v/>
      </c>
      <c r="K136" s="56" t="str">
        <f t="shared" si="115"/>
        <v/>
      </c>
      <c r="L136" s="56" t="str">
        <f t="shared" si="116"/>
        <v/>
      </c>
      <c r="M136" s="56" t="str">
        <f t="shared" si="117"/>
        <v/>
      </c>
      <c r="N136" s="56" t="str">
        <f t="shared" si="118"/>
        <v/>
      </c>
      <c r="O136" s="56" t="str">
        <f t="shared" si="119"/>
        <v/>
      </c>
      <c r="P136" s="56" t="str">
        <f t="shared" si="120"/>
        <v/>
      </c>
      <c r="Q136" s="56" t="str">
        <f t="shared" si="121"/>
        <v/>
      </c>
      <c r="R136" s="56" t="str">
        <f t="shared" si="122"/>
        <v/>
      </c>
      <c r="S136" s="56" t="str">
        <f t="shared" si="123"/>
        <v/>
      </c>
      <c r="T136" s="56" t="str">
        <f t="shared" si="124"/>
        <v/>
      </c>
      <c r="U136" s="56" t="str">
        <f t="shared" si="125"/>
        <v/>
      </c>
      <c r="V136" s="56" t="str">
        <f t="shared" si="126"/>
        <v/>
      </c>
      <c r="W136" s="56" t="str">
        <f t="shared" si="127"/>
        <v/>
      </c>
      <c r="X136" s="56" t="str">
        <f t="shared" si="128"/>
        <v/>
      </c>
      <c r="Y136" s="56" t="str">
        <f t="shared" si="129"/>
        <v/>
      </c>
      <c r="Z136" s="56" t="str">
        <f t="shared" si="130"/>
        <v/>
      </c>
      <c r="AA136" s="56" t="str">
        <f t="shared" si="131"/>
        <v/>
      </c>
      <c r="AB136" s="56" t="str">
        <f t="shared" si="132"/>
        <v/>
      </c>
      <c r="AC136" s="56" t="str">
        <f t="shared" si="133"/>
        <v/>
      </c>
      <c r="AD136" s="56" t="str">
        <f t="shared" si="134"/>
        <v/>
      </c>
      <c r="AE136" s="56" t="str">
        <f t="shared" si="135"/>
        <v/>
      </c>
      <c r="AF136" s="56" t="str">
        <f t="shared" si="136"/>
        <v/>
      </c>
      <c r="AG136" s="56" t="str">
        <f t="shared" si="137"/>
        <v/>
      </c>
      <c r="AH136" s="56" t="str">
        <f t="shared" si="138"/>
        <v/>
      </c>
      <c r="AI136" s="56" t="str">
        <f t="shared" si="139"/>
        <v/>
      </c>
      <c r="AJ136" s="74" t="str">
        <f t="shared" si="140"/>
        <v/>
      </c>
      <c r="AK136" s="30"/>
    </row>
    <row r="137" spans="1:37" s="17" customFormat="1" ht="15.75" hidden="1">
      <c r="A137" s="19" t="str">
        <f>IF($A$1="","",IF(MAX($A$9:A136)+1&gt;$A$1,"",MAX($A$9:A136)+1))</f>
        <v/>
      </c>
      <c r="B137" s="12" t="str">
        <f t="shared" si="106"/>
        <v/>
      </c>
      <c r="C137" s="13" t="str">
        <f t="shared" si="107"/>
        <v/>
      </c>
      <c r="D137" s="14" t="str">
        <f t="shared" si="108"/>
        <v/>
      </c>
      <c r="E137" s="23" t="str">
        <f t="shared" si="109"/>
        <v/>
      </c>
      <c r="F137" s="56" t="str">
        <f t="shared" si="110"/>
        <v/>
      </c>
      <c r="G137" s="56" t="str">
        <f t="shared" si="111"/>
        <v/>
      </c>
      <c r="H137" s="56" t="str">
        <f t="shared" si="112"/>
        <v/>
      </c>
      <c r="I137" s="56" t="str">
        <f t="shared" si="113"/>
        <v/>
      </c>
      <c r="J137" s="56" t="str">
        <f t="shared" si="114"/>
        <v/>
      </c>
      <c r="K137" s="56" t="str">
        <f t="shared" si="115"/>
        <v/>
      </c>
      <c r="L137" s="56" t="str">
        <f t="shared" si="116"/>
        <v/>
      </c>
      <c r="M137" s="56" t="str">
        <f t="shared" si="117"/>
        <v/>
      </c>
      <c r="N137" s="56" t="str">
        <f t="shared" si="118"/>
        <v/>
      </c>
      <c r="O137" s="56" t="str">
        <f t="shared" si="119"/>
        <v/>
      </c>
      <c r="P137" s="56" t="str">
        <f t="shared" si="120"/>
        <v/>
      </c>
      <c r="Q137" s="56" t="str">
        <f t="shared" si="121"/>
        <v/>
      </c>
      <c r="R137" s="56" t="str">
        <f t="shared" si="122"/>
        <v/>
      </c>
      <c r="S137" s="56" t="str">
        <f t="shared" si="123"/>
        <v/>
      </c>
      <c r="T137" s="56" t="str">
        <f t="shared" si="124"/>
        <v/>
      </c>
      <c r="U137" s="56" t="str">
        <f t="shared" si="125"/>
        <v/>
      </c>
      <c r="V137" s="56" t="str">
        <f t="shared" si="126"/>
        <v/>
      </c>
      <c r="W137" s="56" t="str">
        <f t="shared" si="127"/>
        <v/>
      </c>
      <c r="X137" s="56" t="str">
        <f t="shared" si="128"/>
        <v/>
      </c>
      <c r="Y137" s="56" t="str">
        <f t="shared" si="129"/>
        <v/>
      </c>
      <c r="Z137" s="56" t="str">
        <f t="shared" si="130"/>
        <v/>
      </c>
      <c r="AA137" s="56" t="str">
        <f t="shared" si="131"/>
        <v/>
      </c>
      <c r="AB137" s="56" t="str">
        <f t="shared" si="132"/>
        <v/>
      </c>
      <c r="AC137" s="56" t="str">
        <f t="shared" si="133"/>
        <v/>
      </c>
      <c r="AD137" s="56" t="str">
        <f t="shared" si="134"/>
        <v/>
      </c>
      <c r="AE137" s="56" t="str">
        <f t="shared" si="135"/>
        <v/>
      </c>
      <c r="AF137" s="56" t="str">
        <f t="shared" si="136"/>
        <v/>
      </c>
      <c r="AG137" s="56" t="str">
        <f t="shared" si="137"/>
        <v/>
      </c>
      <c r="AH137" s="56" t="str">
        <f t="shared" si="138"/>
        <v/>
      </c>
      <c r="AI137" s="56" t="str">
        <f t="shared" si="139"/>
        <v/>
      </c>
      <c r="AJ137" s="74" t="str">
        <f t="shared" si="140"/>
        <v/>
      </c>
      <c r="AK137" s="30"/>
    </row>
    <row r="138" spans="1:37" s="17" customFormat="1" ht="15.75" hidden="1">
      <c r="A138" s="19" t="str">
        <f>IF($A$1="","",IF(MAX($A$9:A137)+1&gt;$A$1,"",MAX($A$9:A137)+1))</f>
        <v/>
      </c>
      <c r="B138" s="12" t="str">
        <f t="shared" ref="B138:B169" si="141">IF(A138="","",IF(VLOOKUP(A138,Bangke,3,0)="","",VLOOKUP(A138,Bangke,3,0)))</f>
        <v/>
      </c>
      <c r="C138" s="13" t="str">
        <f t="shared" ref="C138:C169" si="142">IF(A138="","",IF(VLOOKUP(A138,Bangke,4,0)="","",VLOOKUP(A138,Bangke,4,0)))</f>
        <v/>
      </c>
      <c r="D138" s="14" t="str">
        <f t="shared" ref="D138:D169" si="143">IF(A138="","",VLOOKUP(A138,Bangke,6,0))</f>
        <v/>
      </c>
      <c r="E138" s="23" t="str">
        <f t="shared" ref="E138:E169" si="144">IF(A138="","",VLOOKUP(A138,Bangke,8,0))</f>
        <v/>
      </c>
      <c r="F138" s="56" t="str">
        <f t="shared" ref="F138:F169" si="145">IF($A138="","",(IF(VLOOKUP($A138,Bangke,9,0)=$F$6,VLOOKUP($A138,Bangke,11,0),IF(VLOOKUP($A138,Bangke,12,0)=$F$6,VLOOKUP($A138,Bangke,14,0),IF(VLOOKUP($A138,Bangke,15,0)=$F$6,VLOOKUP($A138,Bangke,17,0),IF(VLOOKUP($A138,Bangke,18,0)=$F$6,VLOOKUP($A138,Bangke,20,0),IF(VLOOKUP($A138,Bangke,21,0)=$F$6,VLOOKUP($A138,Bangke,23,0),IF(VLOOKUP($A138,Bangke,24,0)=$F$6,VLOOKUP($A138,Bangke,26,0),IF(VLOOKUP($A138,Bangke,27,0)=$F$6,VLOOKUP($A138,Bangke,29,0),0)))))))))</f>
        <v/>
      </c>
      <c r="G138" s="56" t="str">
        <f t="shared" ref="G138:G169" si="146">IF($A138="","",(IF(VLOOKUP($A138,Bangke,9,0)=$G$6,VLOOKUP($A138,Bangke,11,0),IF(VLOOKUP($A138,Bangke,12,0)=$G$6,VLOOKUP($A138,Bangke,14,0),IF(VLOOKUP($A138,Bangke,15,0)=$G$6,VLOOKUP($A138,Bangke,17,0),IF(VLOOKUP($A138,Bangke,18,0)=$G$6,VLOOKUP($A138,Bangke,20,0),IF(VLOOKUP($A138,Bangke,21,0)=$G$6,VLOOKUP($A138,Bangke,23,0),IF(VLOOKUP($A138,Bangke,24,0)=$G$6,VLOOKUP($A138,Bangke,26,0),IF(VLOOKUP($A138,Bangke,27,0)=$G$6,VLOOKUP($A138,Bangke,29,0),0)))))))))</f>
        <v/>
      </c>
      <c r="H138" s="56" t="str">
        <f t="shared" ref="H138:H169" si="147">IF($A138="","",(IF(VLOOKUP($A138,Bangke,9,0)=$H$6,VLOOKUP($A138,Bangke,11,0),IF(VLOOKUP($A138,Bangke,12,0)=$H$6,VLOOKUP($A138,Bangke,14,0),IF(VLOOKUP($A138,Bangke,15,0)=$H$6,VLOOKUP($A138,Bangke,17,0),IF(VLOOKUP($A138,Bangke,18,0)=$H$6,VLOOKUP($A138,Bangke,20,0),IF(VLOOKUP($A138,Bangke,21,0)=$H$6,VLOOKUP($A138,Bangke,23,0),IF(VLOOKUP($A138,Bangke,24,0)=$H$6,VLOOKUP($A138,Bangke,26,0),IF(VLOOKUP($A138,Bangke,27,0)=$H$6,VLOOKUP($A138,Bangke,29,0),0)))))))))</f>
        <v/>
      </c>
      <c r="I138" s="56" t="str">
        <f t="shared" ref="I138:I169" si="148">IF($A138="","",(IF(VLOOKUP($A138,Bangke,9,0)=$I$6,VLOOKUP($A138,Bangke,11,0),IF(VLOOKUP($A138,Bangke,12,0)=$I$6,VLOOKUP($A138,Bangke,14,0),IF(VLOOKUP($A138,Bangke,15,0)=$I$6,VLOOKUP($A138,Bangke,17,0),IF(VLOOKUP($A138,Bangke,18,0)=$I$6,VLOOKUP($A138,Bangke,20,0),IF(VLOOKUP($A138,Bangke,21,0)=$I$6,VLOOKUP($A138,Bangke,23,0),IF(VLOOKUP($A138,Bangke,24,0)=$I$6,VLOOKUP($A138,Bangke,26,0),IF(VLOOKUP($A138,Bangke,27,0)=$I$6,VLOOKUP($A138,Bangke,29,0),0)))))))))</f>
        <v/>
      </c>
      <c r="J138" s="56" t="str">
        <f t="shared" ref="J138:J169" si="149">IF($A138="","",(IF(VLOOKUP($A138,Bangke,9,0)=$J$6,VLOOKUP($A138,Bangke,11,0),IF(VLOOKUP($A138,Bangke,12,0)=$J$6,VLOOKUP($A138,Bangke,14,0),IF(VLOOKUP($A138,Bangke,15,0)=$J$6,VLOOKUP($A138,Bangke,17,0),IF(VLOOKUP($A138,Bangke,18,0)=$J$6,VLOOKUP($A138,Bangke,20,0),IF(VLOOKUP($A138,Bangke,21,0)=$J$6,VLOOKUP($A138,Bangke,23,0),IF(VLOOKUP($A138,Bangke,24,0)=$J$6,VLOOKUP($A138,Bangke,26,0),IF(VLOOKUP($A138,Bangke,27,0)=$J$6,VLOOKUP($A138,Bangke,29,0),0)))))))))</f>
        <v/>
      </c>
      <c r="K138" s="56" t="str">
        <f t="shared" ref="K138:K169" si="150">IF($A138="","",(IF(VLOOKUP($A138,Bangke,9,0)=$K$6,VLOOKUP($A138,Bangke,11,0),IF(VLOOKUP($A138,Bangke,12,0)=$K$6,VLOOKUP($A138,Bangke,14,0),IF(VLOOKUP($A138,Bangke,15,0)=$K$6,VLOOKUP($A138,Bangke,17,0),IF(VLOOKUP($A138,Bangke,18,0)=$K$6,VLOOKUP($A138,Bangke,20,0),IF(VLOOKUP($A138,Bangke,21,0)=$K$6,VLOOKUP($A138,Bangke,23,0),IF(VLOOKUP($A138,Bangke,24,0)=$K$6,VLOOKUP($A138,Bangke,26,0),IF(VLOOKUP($A138,Bangke,27,0)=$K$6,VLOOKUP($A138,Bangke,29,0),0)))))))))</f>
        <v/>
      </c>
      <c r="L138" s="56" t="str">
        <f t="shared" ref="L138:L169" si="151">IF($A138="","",(IF(VLOOKUP($A138,Bangke,9,0)=$L$6,VLOOKUP($A138,Bangke,11,0),IF(VLOOKUP($A138,Bangke,12,0)=$L$6,VLOOKUP($A138,Bangke,14,0),IF(VLOOKUP($A138,Bangke,15,0)=$L$6,VLOOKUP($A138,Bangke,17,0),IF(VLOOKUP($A138,Bangke,18,0)=$L$6,VLOOKUP($A138,Bangke,20,0),IF(VLOOKUP($A138,Bangke,21,0)=$L$6,VLOOKUP($A138,Bangke,23,0),IF(VLOOKUP($A138,Bangke,24,0)=$L$6,VLOOKUP($A138,Bangke,26,0),IF(VLOOKUP($A138,Bangke,27,0)=$L$6,VLOOKUP($A138,Bangke,29,0),0)))))))))</f>
        <v/>
      </c>
      <c r="M138" s="56" t="str">
        <f t="shared" ref="M138:M169" si="152">IF($A138="","",(IF(VLOOKUP($A138,Bangke,9,0)=$M$6,VLOOKUP($A138,Bangke,11,0),IF(VLOOKUP($A138,Bangke,12,0)=$M$6,VLOOKUP($A138,Bangke,14,0),IF(VLOOKUP($A138,Bangke,15,0)=$M$6,VLOOKUP($A138,Bangke,17,0),IF(VLOOKUP($A138,Bangke,18,0)=$M$6,VLOOKUP($A138,Bangke,20,0),IF(VLOOKUP($A138,Bangke,21,0)=$M$6,VLOOKUP($A138,Bangke,23,0),IF(VLOOKUP($A138,Bangke,24,0)=$M$6,VLOOKUP($A138,Bangke,26,0),IF(VLOOKUP($A138,Bangke,27,0)=$M$6,VLOOKUP($A138,Bangke,29,0),0)))))))))</f>
        <v/>
      </c>
      <c r="N138" s="56" t="str">
        <f t="shared" ref="N138:N169" si="153">IF($A138="","",(IF(VLOOKUP($A138,Bangke,9,0)=$N$6,VLOOKUP($A138,Bangke,11,0),IF(VLOOKUP($A138,Bangke,12,0)=$N$6,VLOOKUP($A138,Bangke,14,0),IF(VLOOKUP($A138,Bangke,15,0)=$N$6,VLOOKUP($A138,Bangke,17,0),IF(VLOOKUP($A138,Bangke,18,0)=$N$6,VLOOKUP($A138,Bangke,20,0),IF(VLOOKUP($A138,Bangke,21,0)=$N$6,VLOOKUP($A138,Bangke,23,0),IF(VLOOKUP($A138,Bangke,24,0)=$N$6,VLOOKUP($A138,Bangke,26,0),IF(VLOOKUP($A138,Bangke,27,0)=$N$6,VLOOKUP($A138,Bangke,29,0),0)))))))))</f>
        <v/>
      </c>
      <c r="O138" s="56" t="str">
        <f t="shared" ref="O138:O169" si="154">IF($A138="","",(IF(VLOOKUP($A138,Bangke,9,0)=$O$6,VLOOKUP($A138,Bangke,11,0),IF(VLOOKUP($A138,Bangke,12,0)=$O$6,VLOOKUP($A138,Bangke,14,0),IF(VLOOKUP($A138,Bangke,15,0)=$O$6,VLOOKUP($A138,Bangke,17,0),IF(VLOOKUP($A138,Bangke,18,0)=$O$6,VLOOKUP($A138,Bangke,20,0),IF(VLOOKUP($A138,Bangke,21,0)=$O$6,VLOOKUP($A138,Bangke,23,0),IF(VLOOKUP($A138,Bangke,24,0)=$O$6,VLOOKUP($A138,Bangke,26,0),IF(VLOOKUP($A138,Bangke,27,0)=$O$6,VLOOKUP($A138,Bangke,29,0),0)))))))))</f>
        <v/>
      </c>
      <c r="P138" s="56" t="str">
        <f t="shared" ref="P138:P169" si="155">IF($A138="","",(IF(VLOOKUP($A138,Bangke,9,0)=$P$6,VLOOKUP($A138,Bangke,11,0),IF(VLOOKUP($A138,Bangke,12,0)=$P$6,VLOOKUP($A138,Bangke,14,0),IF(VLOOKUP($A138,Bangke,15,0)=$P$6,VLOOKUP($A138,Bangke,17,0),IF(VLOOKUP($A138,Bangke,18,0)=$P$6,VLOOKUP($A138,Bangke,20,0),IF(VLOOKUP($A138,Bangke,21,0)=$P$6,VLOOKUP($A138,Bangke,23,0),IF(VLOOKUP($A138,Bangke,24,0)=$P$6,VLOOKUP($A138,Bangke,26,0),IF(VLOOKUP($A138,Bangke,27,0)=$P$6,VLOOKUP($A138,Bangke,29,0),0)))))))))</f>
        <v/>
      </c>
      <c r="Q138" s="56" t="str">
        <f t="shared" ref="Q138:Q169" si="156">IF($A138="","",(IF(VLOOKUP($A138,Bangke,9,0)=$Q$6,VLOOKUP($A138,Bangke,11,0),IF(VLOOKUP($A138,Bangke,12,0)=$Q$6,VLOOKUP($A138,Bangke,14,0),IF(VLOOKUP($A138,Bangke,15,0)=$Q$6,VLOOKUP($A138,Bangke,17,0),IF(VLOOKUP($A138,Bangke,18,0)=$Q$6,VLOOKUP($A138,Bangke,20,0),IF(VLOOKUP($A138,Bangke,21,0)=$Q$6,VLOOKUP($A138,Bangke,23,0),IF(VLOOKUP($A138,Bangke,24,0)=$Q$6,VLOOKUP($A138,Bangke,26,0),IF(VLOOKUP($A138,Bangke,27,0)=$Q$6,VLOOKUP($A138,Bangke,29,0),0)))))))))</f>
        <v/>
      </c>
      <c r="R138" s="56" t="str">
        <f t="shared" ref="R138:R169" si="157">IF($A138="","",(IF(VLOOKUP($A138,Bangke,9,0)=$R$6,VLOOKUP($A138,Bangke,11,0),IF(VLOOKUP($A138,Bangke,12,0)=$R$6,VLOOKUP($A138,Bangke,14,0),IF(VLOOKUP($A138,Bangke,15,0)=$R$6,VLOOKUP($A138,Bangke,17,0),IF(VLOOKUP($A138,Bangke,18,0)=$R$6,VLOOKUP($A138,Bangke,20,0),IF(VLOOKUP($A138,Bangke,21,0)=$R$6,VLOOKUP($A138,Bangke,23,0),IF(VLOOKUP($A138,Bangke,24,0)=$R$6,VLOOKUP($A138,Bangke,26,0),IF(VLOOKUP($A138,Bangke,27,0)=$R$6,VLOOKUP($A138,Bangke,29,0),0)))))))))</f>
        <v/>
      </c>
      <c r="S138" s="56" t="str">
        <f t="shared" ref="S138:S169" si="158">IF($A138="","",(IF(VLOOKUP($A138,Bangke,9,0)=$S$6,VLOOKUP($A138,Bangke,11,0),IF(VLOOKUP($A138,Bangke,12,0)=$S$6,VLOOKUP($A138,Bangke,14,0),IF(VLOOKUP($A138,Bangke,15,0)=$S$6,VLOOKUP($A138,Bangke,17,0),IF(VLOOKUP($A138,Bangke,18,0)=$S$6,VLOOKUP($A138,Bangke,20,0),IF(VLOOKUP($A138,Bangke,21,0)=$S$6,VLOOKUP($A138,Bangke,23,0),IF(VLOOKUP($A138,Bangke,24,0)=$S$6,VLOOKUP($A138,Bangke,26,0),IF(VLOOKUP($A138,Bangke,27,0)=$S$6,VLOOKUP($A138,Bangke,29,0),0)))))))))</f>
        <v/>
      </c>
      <c r="T138" s="56" t="str">
        <f t="shared" ref="T138:T169" si="159">IF($A138="","",(IF(VLOOKUP($A138,Bangke,9,0)=$T$6,VLOOKUP($A138,Bangke,11,0),IF(VLOOKUP($A138,Bangke,12,0)=$T$6,VLOOKUP($A138,Bangke,14,0),IF(VLOOKUP($A138,Bangke,15,0)=$T$6,VLOOKUP($A138,Bangke,17,0),IF(VLOOKUP($A138,Bangke,18,0)=$T$6,VLOOKUP($A138,Bangke,20,0),IF(VLOOKUP($A138,Bangke,21,0)=$T$6,VLOOKUP($A138,Bangke,23,0),IF(VLOOKUP($A138,Bangke,24,0)=$T$6,VLOOKUP($A138,Bangke,26,0),IF(VLOOKUP($A138,Bangke,27,0)=$T$6,VLOOKUP($A138,Bangke,29,0),0)))))))))</f>
        <v/>
      </c>
      <c r="U138" s="56" t="str">
        <f t="shared" ref="U138:U169" si="160">IF($A138="","",(IF(VLOOKUP($A138,Bangke,9,0)=$U$6,VLOOKUP($A138,Bangke,11,0),IF(VLOOKUP($A138,Bangke,12,0)=$U$6,VLOOKUP($A138,Bangke,14,0),IF(VLOOKUP($A138,Bangke,15,0)=$U$6,VLOOKUP($A138,Bangke,17,0),IF(VLOOKUP($A138,Bangke,18,0)=$U$6,VLOOKUP($A138,Bangke,20,0),IF(VLOOKUP($A138,Bangke,21,0)=$U$6,VLOOKUP($A138,Bangke,23,0),IF(VLOOKUP($A138,Bangke,24,0)=$U$6,VLOOKUP($A138,Bangke,26,0),IF(VLOOKUP($A138,Bangke,27,0)=$U$6,VLOOKUP($A138,Bangke,29,0),0)))))))))</f>
        <v/>
      </c>
      <c r="V138" s="56" t="str">
        <f t="shared" ref="V138:V169" si="161">IF($A138="","",(IF(VLOOKUP($A138,Bangke,9,0)=$V$6,VLOOKUP($A138,Bangke,11,0),IF(VLOOKUP($A138,Bangke,12,0)=$V$6,VLOOKUP($A138,Bangke,14,0),IF(VLOOKUP($A138,Bangke,15,0)=$V$6,VLOOKUP($A138,Bangke,17,0),IF(VLOOKUP($A138,Bangke,18,0)=$V$6,VLOOKUP($A138,Bangke,20,0),IF(VLOOKUP($A138,Bangke,21,0)=$V$6,VLOOKUP($A138,Bangke,23,0),IF(VLOOKUP($A138,Bangke,24,0)=$V$6,VLOOKUP($A138,Bangke,26,0),IF(VLOOKUP($A138,Bangke,27,0)=$V$6,VLOOKUP($A138,Bangke,29,0),0)))))))))</f>
        <v/>
      </c>
      <c r="W138" s="56" t="str">
        <f t="shared" ref="W138:W169" si="162">IF($A138="","",(IF(VLOOKUP($A138,Bangke,9,0)=$W$6,VLOOKUP($A138,Bangke,11,0),IF(VLOOKUP($A138,Bangke,12,0)=$W$6,VLOOKUP($A138,Bangke,14,0),IF(VLOOKUP($A138,Bangke,15,0)=$W$6,VLOOKUP($A138,Bangke,17,0),IF(VLOOKUP($A138,Bangke,18,0)=$W$6,VLOOKUP($A138,Bangke,20,0),IF(VLOOKUP($A138,Bangke,21,0)=$W$6,VLOOKUP($A138,Bangke,23,0),IF(VLOOKUP($A138,Bangke,24,0)=$W$6,VLOOKUP($A138,Bangke,26,0),IF(VLOOKUP($A138,Bangke,27,0)=$W$6,VLOOKUP($A138,Bangke,29,0),0)))))))))</f>
        <v/>
      </c>
      <c r="X138" s="56" t="str">
        <f t="shared" ref="X138:X169" si="163">IF($A138="","",(IF(VLOOKUP($A138,Bangke,9,0)=$X$6,VLOOKUP($A138,Bangke,11,0),IF(VLOOKUP($A138,Bangke,12,0)=$X$6,VLOOKUP($A138,Bangke,14,0),IF(VLOOKUP($A138,Bangke,15,0)=$X$6,VLOOKUP($A138,Bangke,17,0),IF(VLOOKUP($A138,Bangke,18,0)=$X$6,VLOOKUP($A138,Bangke,20,0),IF(VLOOKUP($A138,Bangke,21,0)=$X$6,VLOOKUP($A138,Bangke,23,0),IF(VLOOKUP($A138,Bangke,24,0)=$X$6,VLOOKUP($A138,Bangke,26,0),IF(VLOOKUP($A138,Bangke,27,0)=$X$6,VLOOKUP($A138,Bangke,29,0),0)))))))))</f>
        <v/>
      </c>
      <c r="Y138" s="56" t="str">
        <f t="shared" ref="Y138:Y169" si="164">IF($A138="","",(IF(VLOOKUP($A138,Bangke,9,0)=$Y$6,VLOOKUP($A138,Bangke,11,0),IF(VLOOKUP($A138,Bangke,12,0)=$Y$6,VLOOKUP($A138,Bangke,14,0),IF(VLOOKUP($A138,Bangke,15,0)=$Y$6,VLOOKUP($A138,Bangke,17,0),IF(VLOOKUP($A138,Bangke,18,0)=$Y$6,VLOOKUP($A138,Bangke,20,0),IF(VLOOKUP($A138,Bangke,21,0)=$Y$6,VLOOKUP($A138,Bangke,23,0),IF(VLOOKUP($A138,Bangke,24,0)=$Y$6,VLOOKUP($A138,Bangke,26,0),IF(VLOOKUP($A138,Bangke,27,0)=$Y$6,VLOOKUP($A138,Bangke,29,0),0)))))))))</f>
        <v/>
      </c>
      <c r="Z138" s="56" t="str">
        <f t="shared" ref="Z138:Z169" si="165">IF($A138="","",(IF(VLOOKUP($A138,Bangke,9,0)=$Z$6,VLOOKUP($A138,Bangke,11,0),IF(VLOOKUP($A138,Bangke,12,0)=$Z$6,VLOOKUP($A138,Bangke,14,0),IF(VLOOKUP($A138,Bangke,15,0)=$Z$6,VLOOKUP($A138,Bangke,17,0),IF(VLOOKUP($A138,Bangke,18,0)=$Z$6,VLOOKUP($A138,Bangke,20,0),IF(VLOOKUP($A138,Bangke,21,0)=$Z$6,VLOOKUP($A138,Bangke,23,0),IF(VLOOKUP($A138,Bangke,24,0)=$Z$6,VLOOKUP($A138,Bangke,26,0),IF(VLOOKUP($A138,Bangke,27,0)=$Z$6,VLOOKUP($A138,Bangke,29,0),0)))))))))</f>
        <v/>
      </c>
      <c r="AA138" s="56" t="str">
        <f t="shared" ref="AA138:AA169" si="166">IF($A138="","",(IF(VLOOKUP($A138,Bangke,9,0)=$AAV$6,VLOOKUP($A138,Bangke,11,0),IF(VLOOKUP($A138,Bangke,12,0)=$AAV$6,VLOOKUP($A138,Bangke,14,0),IF(VLOOKUP($A138,Bangke,15,0)=$AAV$6,VLOOKUP($A138,Bangke,17,0),IF(VLOOKUP($A138,Bangke,18,0)=$AAV$6,VLOOKUP($A138,Bangke,20,0),IF(VLOOKUP($A138,Bangke,21,0)=$AAV$6,VLOOKUP($A138,Bangke,23,0),IF(VLOOKUP($A138,Bangke,24,0)=$AAV$6,VLOOKUP($A138,Bangke,26,0),IF(VLOOKUP($A138,Bangke,27,0)=$AAV$6,VLOOKUP($A138,Bangke,29,0),0)))))))))</f>
        <v/>
      </c>
      <c r="AB138" s="56" t="str">
        <f t="shared" ref="AB138:AB169" si="167">IF($A138="","",(IF(VLOOKUP($A138,Bangke,9,0)=$AB$6,VLOOKUP($A138,Bangke,11,0),IF(VLOOKUP($A138,Bangke,12,0)=$AB$6,VLOOKUP($A138,Bangke,14,0),IF(VLOOKUP($A138,Bangke,15,0)=$AB$6,VLOOKUP($A138,Bangke,17,0),IF(VLOOKUP($A138,Bangke,18,0)=$AB$6,VLOOKUP($A138,Bangke,20,0),IF(VLOOKUP($A138,Bangke,21,0)=$AB$6,VLOOKUP($A138,Bangke,23,0),IF(VLOOKUP($A138,Bangke,24,0)=$AB$6,VLOOKUP($A138,Bangke,26,0),IF(VLOOKUP($A138,Bangke,27,0)=$AB$6,VLOOKUP($A138,Bangke,29,0),0)))))))))</f>
        <v/>
      </c>
      <c r="AC138" s="56" t="str">
        <f t="shared" ref="AC138:AC169" si="168">IF($A138="","",(IF(VLOOKUP($A138,Bangke,9,0)=$AC$6,VLOOKUP($A138,Bangke,11,0),IF(VLOOKUP($A138,Bangke,12,0)=$AC$6,VLOOKUP($A138,Bangke,14,0),IF(VLOOKUP($A138,Bangke,15,0)=$AC$6,VLOOKUP($A138,Bangke,17,0),IF(VLOOKUP($A138,Bangke,18,0)=$AC$6,VLOOKUP($A138,Bangke,20,0),IF(VLOOKUP($A138,Bangke,21,0)=$AC$6,VLOOKUP($A138,Bangke,23,0),IF(VLOOKUP($A138,Bangke,24,0)=$AC$6,VLOOKUP($A138,Bangke,26,0),IF(VLOOKUP($A138,Bangke,27,0)=$AC$6,VLOOKUP($A138,Bangke,29,0),0)))))))))</f>
        <v/>
      </c>
      <c r="AD138" s="56" t="str">
        <f t="shared" ref="AD138:AD169" si="169">IF($A138="","",(IF(VLOOKUP($A138,Bangke,9,0)=$AD$6,VLOOKUP($A138,Bangke,11,0),IF(VLOOKUP($A138,Bangke,12,0)=$AD$6,VLOOKUP($A138,Bangke,14,0),IF(VLOOKUP($A138,Bangke,15,0)=$AD$6,VLOOKUP($A138,Bangke,17,0),IF(VLOOKUP($A138,Bangke,18,0)=$AD$6,VLOOKUP($A138,Bangke,20,0),IF(VLOOKUP($A138,Bangke,21,0)=$AD$6,VLOOKUP($A138,Bangke,23,0),IF(VLOOKUP($A138,Bangke,24,0)=$AD$6,VLOOKUP($A138,Bangke,26,0),IF(VLOOKUP($A138,Bangke,27,0)=$AD$6,VLOOKUP($A138,Bangke,29,0),0)))))))))</f>
        <v/>
      </c>
      <c r="AE138" s="56" t="str">
        <f t="shared" ref="AE138:AE169" si="170">IF($A138="","",(IF(VLOOKUP($A138,Bangke,9,0)=$AE$6,VLOOKUP($A138,Bangke,11,0),IF(VLOOKUP($A138,Bangke,12,0)=$AE$6,VLOOKUP($A138,Bangke,14,0),IF(VLOOKUP($A138,Bangke,15,0)=$AE$6,VLOOKUP($A138,Bangke,17,0),IF(VLOOKUP($A138,Bangke,18,0)=$AE$6,VLOOKUP($A138,Bangke,20,0),IF(VLOOKUP($A138,Bangke,21,0)=$AE$6,VLOOKUP($A138,Bangke,23,0),IF(VLOOKUP($A138,Bangke,24,0)=$AE$6,VLOOKUP($A138,Bangke,26,0),IF(VLOOKUP($A138,Bangke,27,0)=$AE$6,VLOOKUP($A138,Bangke,29,0),0)))))))))</f>
        <v/>
      </c>
      <c r="AF138" s="56" t="str">
        <f t="shared" ref="AF138:AF169" si="171">IF($A138="","",(IF(VLOOKUP($A138,Bangke,9,0)=$AF$6,VLOOKUP($A138,Bangke,11,0),IF(VLOOKUP($A138,Bangke,12,0)=$AF$6,VLOOKUP($A138,Bangke,14,0),IF(VLOOKUP($A138,Bangke,15,0)=$AF$6,VLOOKUP($A138,Bangke,17,0),IF(VLOOKUP($A138,Bangke,18,0)=$AF$6,VLOOKUP($A138,Bangke,20,0),IF(VLOOKUP($A138,Bangke,21,0)=$AF$6,VLOOKUP($A138,Bangke,23,0),IF(VLOOKUP($A138,Bangke,24,0)=$AF$6,VLOOKUP($A138,Bangke,26,0),IF(VLOOKUP($A138,Bangke,27,0)=$AF$6,VLOOKUP($A138,Bangke,29,0),0)))))))))</f>
        <v/>
      </c>
      <c r="AG138" s="56" t="str">
        <f t="shared" ref="AG138:AG169" si="172">IF($A138="","",(IF(VLOOKUP($A138,Bangke,9,0)=$AG$6,VLOOKUP($A138,Bangke,11,0),IF(VLOOKUP($A138,Bangke,12,0)=$AG$6,VLOOKUP($A138,Bangke,14,0),IF(VLOOKUP($A138,Bangke,15,0)=$AG$6,VLOOKUP($A138,Bangke,17,0),IF(VLOOKUP($A138,Bangke,18,0)=$AG$6,VLOOKUP($A138,Bangke,20,0),IF(VLOOKUP($A138,Bangke,21,0)=$AG$6,VLOOKUP($A138,Bangke,23,0),IF(VLOOKUP($A138,Bangke,24,0)=$AG$6,VLOOKUP($A138,Bangke,26,0),IF(VLOOKUP($A138,Bangke,27,0)=$AG$6,VLOOKUP($A138,Bangke,29,0),0)))))))))</f>
        <v/>
      </c>
      <c r="AH138" s="56" t="str">
        <f t="shared" ref="AH138:AH169" si="173">IF($A138="","",(IF(VLOOKUP($A138,Bangke,9,0)=$AH$6,VLOOKUP($A138,Bangke,11,0),IF(VLOOKUP($A138,Bangke,12,0)=$AH$6,VLOOKUP($A138,Bangke,14,0),IF(VLOOKUP($A138,Bangke,15,0)=$AH$6,VLOOKUP($A138,Bangke,17,0),IF(VLOOKUP($A138,Bangke,18,0)=$AH$6,VLOOKUP($A138,Bangke,20,0),IF(VLOOKUP($A138,Bangke,21,0)=$AH$6,VLOOKUP($A138,Bangke,23,0),IF(VLOOKUP($A138,Bangke,24,0)=$AH$6,VLOOKUP($A138,Bangke,26,0),IF(VLOOKUP($A138,Bangke,27,0)=$AH$6,VLOOKUP($A138,Bangke,29,0),0)))))))))</f>
        <v/>
      </c>
      <c r="AI138" s="56" t="str">
        <f t="shared" ref="AI138:AI169" si="174">IF($A138="","",(IF(VLOOKUP($A138,Bangke,9,0)=$AI$6,VLOOKUP($A138,Bangke,11,0),IF(VLOOKUP($A138,Bangke,12,0)=$AI$6,VLOOKUP($A138,Bangke,14,0),IF(VLOOKUP($A138,Bangke,15,0)=$AI$6,VLOOKUP($A138,Bangke,17,0),IF(VLOOKUP($A138,Bangke,18,0)=$AI$6,VLOOKUP($A138,Bangke,20,0),IF(VLOOKUP($A138,Bangke,21,0)=$AI$6,VLOOKUP($A138,Bangke,23,0),IF(VLOOKUP($A138,Bangke,24,0)=$AI$6,VLOOKUP($A138,Bangke,26,0),IF(VLOOKUP($A138,Bangke,27,0)=$AI$6,VLOOKUP($A138,Bangke,29,0),0)))))))))</f>
        <v/>
      </c>
      <c r="AJ138" s="74" t="str">
        <f t="shared" ref="AJ138:AJ169" si="175">IF(A138="","",VLOOKUP(A138,Bangke,24,0))</f>
        <v/>
      </c>
      <c r="AK138" s="30"/>
    </row>
    <row r="139" spans="1:37" s="17" customFormat="1" ht="15.75" hidden="1">
      <c r="A139" s="19" t="str">
        <f>IF($A$1="","",IF(MAX($A$9:A138)+1&gt;$A$1,"",MAX($A$9:A138)+1))</f>
        <v/>
      </c>
      <c r="B139" s="12" t="str">
        <f t="shared" si="141"/>
        <v/>
      </c>
      <c r="C139" s="13" t="str">
        <f t="shared" si="142"/>
        <v/>
      </c>
      <c r="D139" s="14" t="str">
        <f t="shared" si="143"/>
        <v/>
      </c>
      <c r="E139" s="23" t="str">
        <f t="shared" si="144"/>
        <v/>
      </c>
      <c r="F139" s="56" t="str">
        <f t="shared" si="145"/>
        <v/>
      </c>
      <c r="G139" s="56" t="str">
        <f t="shared" si="146"/>
        <v/>
      </c>
      <c r="H139" s="56" t="str">
        <f t="shared" si="147"/>
        <v/>
      </c>
      <c r="I139" s="56" t="str">
        <f t="shared" si="148"/>
        <v/>
      </c>
      <c r="J139" s="56" t="str">
        <f t="shared" si="149"/>
        <v/>
      </c>
      <c r="K139" s="56" t="str">
        <f t="shared" si="150"/>
        <v/>
      </c>
      <c r="L139" s="56" t="str">
        <f t="shared" si="151"/>
        <v/>
      </c>
      <c r="M139" s="56" t="str">
        <f t="shared" si="152"/>
        <v/>
      </c>
      <c r="N139" s="56" t="str">
        <f t="shared" si="153"/>
        <v/>
      </c>
      <c r="O139" s="56" t="str">
        <f t="shared" si="154"/>
        <v/>
      </c>
      <c r="P139" s="56" t="str">
        <f t="shared" si="155"/>
        <v/>
      </c>
      <c r="Q139" s="56" t="str">
        <f t="shared" si="156"/>
        <v/>
      </c>
      <c r="R139" s="56" t="str">
        <f t="shared" si="157"/>
        <v/>
      </c>
      <c r="S139" s="56" t="str">
        <f t="shared" si="158"/>
        <v/>
      </c>
      <c r="T139" s="56" t="str">
        <f t="shared" si="159"/>
        <v/>
      </c>
      <c r="U139" s="56" t="str">
        <f t="shared" si="160"/>
        <v/>
      </c>
      <c r="V139" s="56" t="str">
        <f t="shared" si="161"/>
        <v/>
      </c>
      <c r="W139" s="56" t="str">
        <f t="shared" si="162"/>
        <v/>
      </c>
      <c r="X139" s="56" t="str">
        <f t="shared" si="163"/>
        <v/>
      </c>
      <c r="Y139" s="56" t="str">
        <f t="shared" si="164"/>
        <v/>
      </c>
      <c r="Z139" s="56" t="str">
        <f t="shared" si="165"/>
        <v/>
      </c>
      <c r="AA139" s="56" t="str">
        <f t="shared" si="166"/>
        <v/>
      </c>
      <c r="AB139" s="56" t="str">
        <f t="shared" si="167"/>
        <v/>
      </c>
      <c r="AC139" s="56" t="str">
        <f t="shared" si="168"/>
        <v/>
      </c>
      <c r="AD139" s="56" t="str">
        <f t="shared" si="169"/>
        <v/>
      </c>
      <c r="AE139" s="56" t="str">
        <f t="shared" si="170"/>
        <v/>
      </c>
      <c r="AF139" s="56" t="str">
        <f t="shared" si="171"/>
        <v/>
      </c>
      <c r="AG139" s="56" t="str">
        <f t="shared" si="172"/>
        <v/>
      </c>
      <c r="AH139" s="56" t="str">
        <f t="shared" si="173"/>
        <v/>
      </c>
      <c r="AI139" s="56" t="str">
        <f t="shared" si="174"/>
        <v/>
      </c>
      <c r="AJ139" s="74" t="str">
        <f t="shared" si="175"/>
        <v/>
      </c>
      <c r="AK139" s="30"/>
    </row>
    <row r="140" spans="1:37" s="17" customFormat="1" ht="15.75" hidden="1">
      <c r="A140" s="19" t="str">
        <f>IF($A$1="","",IF(MAX($A$9:A139)+1&gt;$A$1,"",MAX($A$9:A139)+1))</f>
        <v/>
      </c>
      <c r="B140" s="12" t="str">
        <f t="shared" si="141"/>
        <v/>
      </c>
      <c r="C140" s="13" t="str">
        <f t="shared" si="142"/>
        <v/>
      </c>
      <c r="D140" s="14" t="str">
        <f t="shared" si="143"/>
        <v/>
      </c>
      <c r="E140" s="23" t="str">
        <f t="shared" si="144"/>
        <v/>
      </c>
      <c r="F140" s="56" t="str">
        <f t="shared" si="145"/>
        <v/>
      </c>
      <c r="G140" s="56" t="str">
        <f t="shared" si="146"/>
        <v/>
      </c>
      <c r="H140" s="56" t="str">
        <f t="shared" si="147"/>
        <v/>
      </c>
      <c r="I140" s="56" t="str">
        <f t="shared" si="148"/>
        <v/>
      </c>
      <c r="J140" s="56" t="str">
        <f t="shared" si="149"/>
        <v/>
      </c>
      <c r="K140" s="56" t="str">
        <f t="shared" si="150"/>
        <v/>
      </c>
      <c r="L140" s="56" t="str">
        <f t="shared" si="151"/>
        <v/>
      </c>
      <c r="M140" s="56" t="str">
        <f t="shared" si="152"/>
        <v/>
      </c>
      <c r="N140" s="56" t="str">
        <f t="shared" si="153"/>
        <v/>
      </c>
      <c r="O140" s="56" t="str">
        <f t="shared" si="154"/>
        <v/>
      </c>
      <c r="P140" s="56" t="str">
        <f t="shared" si="155"/>
        <v/>
      </c>
      <c r="Q140" s="56" t="str">
        <f t="shared" si="156"/>
        <v/>
      </c>
      <c r="R140" s="56" t="str">
        <f t="shared" si="157"/>
        <v/>
      </c>
      <c r="S140" s="56" t="str">
        <f t="shared" si="158"/>
        <v/>
      </c>
      <c r="T140" s="56" t="str">
        <f t="shared" si="159"/>
        <v/>
      </c>
      <c r="U140" s="56" t="str">
        <f t="shared" si="160"/>
        <v/>
      </c>
      <c r="V140" s="56" t="str">
        <f t="shared" si="161"/>
        <v/>
      </c>
      <c r="W140" s="56" t="str">
        <f t="shared" si="162"/>
        <v/>
      </c>
      <c r="X140" s="56" t="str">
        <f t="shared" si="163"/>
        <v/>
      </c>
      <c r="Y140" s="56" t="str">
        <f t="shared" si="164"/>
        <v/>
      </c>
      <c r="Z140" s="56" t="str">
        <f t="shared" si="165"/>
        <v/>
      </c>
      <c r="AA140" s="56" t="str">
        <f t="shared" si="166"/>
        <v/>
      </c>
      <c r="AB140" s="56" t="str">
        <f t="shared" si="167"/>
        <v/>
      </c>
      <c r="AC140" s="56" t="str">
        <f t="shared" si="168"/>
        <v/>
      </c>
      <c r="AD140" s="56" t="str">
        <f t="shared" si="169"/>
        <v/>
      </c>
      <c r="AE140" s="56" t="str">
        <f t="shared" si="170"/>
        <v/>
      </c>
      <c r="AF140" s="56" t="str">
        <f t="shared" si="171"/>
        <v/>
      </c>
      <c r="AG140" s="56" t="str">
        <f t="shared" si="172"/>
        <v/>
      </c>
      <c r="AH140" s="56" t="str">
        <f t="shared" si="173"/>
        <v/>
      </c>
      <c r="AI140" s="56" t="str">
        <f t="shared" si="174"/>
        <v/>
      </c>
      <c r="AJ140" s="74" t="str">
        <f t="shared" si="175"/>
        <v/>
      </c>
      <c r="AK140" s="30"/>
    </row>
    <row r="141" spans="1:37" s="17" customFormat="1" ht="15.75" hidden="1">
      <c r="A141" s="19" t="str">
        <f>IF($A$1="","",IF(MAX($A$9:A140)+1&gt;$A$1,"",MAX($A$9:A140)+1))</f>
        <v/>
      </c>
      <c r="B141" s="12" t="str">
        <f t="shared" si="141"/>
        <v/>
      </c>
      <c r="C141" s="13" t="str">
        <f t="shared" si="142"/>
        <v/>
      </c>
      <c r="D141" s="14" t="str">
        <f t="shared" si="143"/>
        <v/>
      </c>
      <c r="E141" s="23" t="str">
        <f t="shared" si="144"/>
        <v/>
      </c>
      <c r="F141" s="56" t="str">
        <f t="shared" si="145"/>
        <v/>
      </c>
      <c r="G141" s="56" t="str">
        <f t="shared" si="146"/>
        <v/>
      </c>
      <c r="H141" s="56" t="str">
        <f t="shared" si="147"/>
        <v/>
      </c>
      <c r="I141" s="56" t="str">
        <f t="shared" si="148"/>
        <v/>
      </c>
      <c r="J141" s="56" t="str">
        <f t="shared" si="149"/>
        <v/>
      </c>
      <c r="K141" s="56" t="str">
        <f t="shared" si="150"/>
        <v/>
      </c>
      <c r="L141" s="56" t="str">
        <f t="shared" si="151"/>
        <v/>
      </c>
      <c r="M141" s="56" t="str">
        <f t="shared" si="152"/>
        <v/>
      </c>
      <c r="N141" s="56" t="str">
        <f t="shared" si="153"/>
        <v/>
      </c>
      <c r="O141" s="56" t="str">
        <f t="shared" si="154"/>
        <v/>
      </c>
      <c r="P141" s="56" t="str">
        <f t="shared" si="155"/>
        <v/>
      </c>
      <c r="Q141" s="56" t="str">
        <f t="shared" si="156"/>
        <v/>
      </c>
      <c r="R141" s="56" t="str">
        <f t="shared" si="157"/>
        <v/>
      </c>
      <c r="S141" s="56" t="str">
        <f t="shared" si="158"/>
        <v/>
      </c>
      <c r="T141" s="56" t="str">
        <f t="shared" si="159"/>
        <v/>
      </c>
      <c r="U141" s="56" t="str">
        <f t="shared" si="160"/>
        <v/>
      </c>
      <c r="V141" s="56" t="str">
        <f t="shared" si="161"/>
        <v/>
      </c>
      <c r="W141" s="56" t="str">
        <f t="shared" si="162"/>
        <v/>
      </c>
      <c r="X141" s="56" t="str">
        <f t="shared" si="163"/>
        <v/>
      </c>
      <c r="Y141" s="56" t="str">
        <f t="shared" si="164"/>
        <v/>
      </c>
      <c r="Z141" s="56" t="str">
        <f t="shared" si="165"/>
        <v/>
      </c>
      <c r="AA141" s="56" t="str">
        <f t="shared" si="166"/>
        <v/>
      </c>
      <c r="AB141" s="56" t="str">
        <f t="shared" si="167"/>
        <v/>
      </c>
      <c r="AC141" s="56" t="str">
        <f t="shared" si="168"/>
        <v/>
      </c>
      <c r="AD141" s="56" t="str">
        <f t="shared" si="169"/>
        <v/>
      </c>
      <c r="AE141" s="56" t="str">
        <f t="shared" si="170"/>
        <v/>
      </c>
      <c r="AF141" s="56" t="str">
        <f t="shared" si="171"/>
        <v/>
      </c>
      <c r="AG141" s="56" t="str">
        <f t="shared" si="172"/>
        <v/>
      </c>
      <c r="AH141" s="56" t="str">
        <f t="shared" si="173"/>
        <v/>
      </c>
      <c r="AI141" s="56" t="str">
        <f t="shared" si="174"/>
        <v/>
      </c>
      <c r="AJ141" s="74" t="str">
        <f t="shared" si="175"/>
        <v/>
      </c>
      <c r="AK141" s="30"/>
    </row>
    <row r="142" spans="1:37" s="17" customFormat="1" ht="15.75" hidden="1">
      <c r="A142" s="19" t="str">
        <f>IF($A$1="","",IF(MAX($A$9:A141)+1&gt;$A$1,"",MAX($A$9:A141)+1))</f>
        <v/>
      </c>
      <c r="B142" s="12" t="str">
        <f t="shared" si="141"/>
        <v/>
      </c>
      <c r="C142" s="13" t="str">
        <f t="shared" si="142"/>
        <v/>
      </c>
      <c r="D142" s="14" t="str">
        <f t="shared" si="143"/>
        <v/>
      </c>
      <c r="E142" s="23" t="str">
        <f t="shared" si="144"/>
        <v/>
      </c>
      <c r="F142" s="56" t="str">
        <f t="shared" si="145"/>
        <v/>
      </c>
      <c r="G142" s="56" t="str">
        <f t="shared" si="146"/>
        <v/>
      </c>
      <c r="H142" s="56" t="str">
        <f t="shared" si="147"/>
        <v/>
      </c>
      <c r="I142" s="56" t="str">
        <f t="shared" si="148"/>
        <v/>
      </c>
      <c r="J142" s="56" t="str">
        <f t="shared" si="149"/>
        <v/>
      </c>
      <c r="K142" s="56" t="str">
        <f t="shared" si="150"/>
        <v/>
      </c>
      <c r="L142" s="56" t="str">
        <f t="shared" si="151"/>
        <v/>
      </c>
      <c r="M142" s="56" t="str">
        <f t="shared" si="152"/>
        <v/>
      </c>
      <c r="N142" s="56" t="str">
        <f t="shared" si="153"/>
        <v/>
      </c>
      <c r="O142" s="56" t="str">
        <f t="shared" si="154"/>
        <v/>
      </c>
      <c r="P142" s="56" t="str">
        <f t="shared" si="155"/>
        <v/>
      </c>
      <c r="Q142" s="56" t="str">
        <f t="shared" si="156"/>
        <v/>
      </c>
      <c r="R142" s="56" t="str">
        <f t="shared" si="157"/>
        <v/>
      </c>
      <c r="S142" s="56" t="str">
        <f t="shared" si="158"/>
        <v/>
      </c>
      <c r="T142" s="56" t="str">
        <f t="shared" si="159"/>
        <v/>
      </c>
      <c r="U142" s="56" t="str">
        <f t="shared" si="160"/>
        <v/>
      </c>
      <c r="V142" s="56" t="str">
        <f t="shared" si="161"/>
        <v/>
      </c>
      <c r="W142" s="56" t="str">
        <f t="shared" si="162"/>
        <v/>
      </c>
      <c r="X142" s="56" t="str">
        <f t="shared" si="163"/>
        <v/>
      </c>
      <c r="Y142" s="56" t="str">
        <f t="shared" si="164"/>
        <v/>
      </c>
      <c r="Z142" s="56" t="str">
        <f t="shared" si="165"/>
        <v/>
      </c>
      <c r="AA142" s="56" t="str">
        <f t="shared" si="166"/>
        <v/>
      </c>
      <c r="AB142" s="56" t="str">
        <f t="shared" si="167"/>
        <v/>
      </c>
      <c r="AC142" s="56" t="str">
        <f t="shared" si="168"/>
        <v/>
      </c>
      <c r="AD142" s="56" t="str">
        <f t="shared" si="169"/>
        <v/>
      </c>
      <c r="AE142" s="56" t="str">
        <f t="shared" si="170"/>
        <v/>
      </c>
      <c r="AF142" s="56" t="str">
        <f t="shared" si="171"/>
        <v/>
      </c>
      <c r="AG142" s="56" t="str">
        <f t="shared" si="172"/>
        <v/>
      </c>
      <c r="AH142" s="56" t="str">
        <f t="shared" si="173"/>
        <v/>
      </c>
      <c r="AI142" s="56" t="str">
        <f t="shared" si="174"/>
        <v/>
      </c>
      <c r="AJ142" s="74" t="str">
        <f t="shared" si="175"/>
        <v/>
      </c>
      <c r="AK142" s="30"/>
    </row>
    <row r="143" spans="1:37" s="17" customFormat="1" ht="15.75" hidden="1">
      <c r="A143" s="19" t="str">
        <f>IF($A$1="","",IF(MAX($A$9:A142)+1&gt;$A$1,"",MAX($A$9:A142)+1))</f>
        <v/>
      </c>
      <c r="B143" s="12" t="str">
        <f t="shared" si="141"/>
        <v/>
      </c>
      <c r="C143" s="13" t="str">
        <f t="shared" si="142"/>
        <v/>
      </c>
      <c r="D143" s="14" t="str">
        <f t="shared" si="143"/>
        <v/>
      </c>
      <c r="E143" s="23" t="str">
        <f t="shared" si="144"/>
        <v/>
      </c>
      <c r="F143" s="56" t="str">
        <f t="shared" si="145"/>
        <v/>
      </c>
      <c r="G143" s="56" t="str">
        <f t="shared" si="146"/>
        <v/>
      </c>
      <c r="H143" s="56" t="str">
        <f t="shared" si="147"/>
        <v/>
      </c>
      <c r="I143" s="56" t="str">
        <f t="shared" si="148"/>
        <v/>
      </c>
      <c r="J143" s="56" t="str">
        <f t="shared" si="149"/>
        <v/>
      </c>
      <c r="K143" s="56" t="str">
        <f t="shared" si="150"/>
        <v/>
      </c>
      <c r="L143" s="56" t="str">
        <f t="shared" si="151"/>
        <v/>
      </c>
      <c r="M143" s="56" t="str">
        <f t="shared" si="152"/>
        <v/>
      </c>
      <c r="N143" s="56" t="str">
        <f t="shared" si="153"/>
        <v/>
      </c>
      <c r="O143" s="56" t="str">
        <f t="shared" si="154"/>
        <v/>
      </c>
      <c r="P143" s="56" t="str">
        <f t="shared" si="155"/>
        <v/>
      </c>
      <c r="Q143" s="56" t="str">
        <f t="shared" si="156"/>
        <v/>
      </c>
      <c r="R143" s="56" t="str">
        <f t="shared" si="157"/>
        <v/>
      </c>
      <c r="S143" s="56" t="str">
        <f t="shared" si="158"/>
        <v/>
      </c>
      <c r="T143" s="56" t="str">
        <f t="shared" si="159"/>
        <v/>
      </c>
      <c r="U143" s="56" t="str">
        <f t="shared" si="160"/>
        <v/>
      </c>
      <c r="V143" s="56" t="str">
        <f t="shared" si="161"/>
        <v/>
      </c>
      <c r="W143" s="56" t="str">
        <f t="shared" si="162"/>
        <v/>
      </c>
      <c r="X143" s="56" t="str">
        <f t="shared" si="163"/>
        <v/>
      </c>
      <c r="Y143" s="56" t="str">
        <f t="shared" si="164"/>
        <v/>
      </c>
      <c r="Z143" s="56" t="str">
        <f t="shared" si="165"/>
        <v/>
      </c>
      <c r="AA143" s="56" t="str">
        <f t="shared" si="166"/>
        <v/>
      </c>
      <c r="AB143" s="56" t="str">
        <f t="shared" si="167"/>
        <v/>
      </c>
      <c r="AC143" s="56" t="str">
        <f t="shared" si="168"/>
        <v/>
      </c>
      <c r="AD143" s="56" t="str">
        <f t="shared" si="169"/>
        <v/>
      </c>
      <c r="AE143" s="56" t="str">
        <f t="shared" si="170"/>
        <v/>
      </c>
      <c r="AF143" s="56" t="str">
        <f t="shared" si="171"/>
        <v/>
      </c>
      <c r="AG143" s="56" t="str">
        <f t="shared" si="172"/>
        <v/>
      </c>
      <c r="AH143" s="56" t="str">
        <f t="shared" si="173"/>
        <v/>
      </c>
      <c r="AI143" s="56" t="str">
        <f t="shared" si="174"/>
        <v/>
      </c>
      <c r="AJ143" s="74" t="str">
        <f t="shared" si="175"/>
        <v/>
      </c>
      <c r="AK143" s="30"/>
    </row>
    <row r="144" spans="1:37" s="17" customFormat="1" ht="15.75" hidden="1">
      <c r="A144" s="19" t="str">
        <f>IF($A$1="","",IF(MAX($A$9:A143)+1&gt;$A$1,"",MAX($A$9:A143)+1))</f>
        <v/>
      </c>
      <c r="B144" s="12" t="str">
        <f t="shared" si="141"/>
        <v/>
      </c>
      <c r="C144" s="13" t="str">
        <f t="shared" si="142"/>
        <v/>
      </c>
      <c r="D144" s="14" t="str">
        <f t="shared" si="143"/>
        <v/>
      </c>
      <c r="E144" s="23" t="str">
        <f t="shared" si="144"/>
        <v/>
      </c>
      <c r="F144" s="56" t="str">
        <f t="shared" si="145"/>
        <v/>
      </c>
      <c r="G144" s="56" t="str">
        <f t="shared" si="146"/>
        <v/>
      </c>
      <c r="H144" s="56" t="str">
        <f t="shared" si="147"/>
        <v/>
      </c>
      <c r="I144" s="56" t="str">
        <f t="shared" si="148"/>
        <v/>
      </c>
      <c r="J144" s="56" t="str">
        <f t="shared" si="149"/>
        <v/>
      </c>
      <c r="K144" s="56" t="str">
        <f t="shared" si="150"/>
        <v/>
      </c>
      <c r="L144" s="56" t="str">
        <f t="shared" si="151"/>
        <v/>
      </c>
      <c r="M144" s="56" t="str">
        <f t="shared" si="152"/>
        <v/>
      </c>
      <c r="N144" s="56" t="str">
        <f t="shared" si="153"/>
        <v/>
      </c>
      <c r="O144" s="56" t="str">
        <f t="shared" si="154"/>
        <v/>
      </c>
      <c r="P144" s="56" t="str">
        <f t="shared" si="155"/>
        <v/>
      </c>
      <c r="Q144" s="56" t="str">
        <f t="shared" si="156"/>
        <v/>
      </c>
      <c r="R144" s="56" t="str">
        <f t="shared" si="157"/>
        <v/>
      </c>
      <c r="S144" s="56" t="str">
        <f t="shared" si="158"/>
        <v/>
      </c>
      <c r="T144" s="56" t="str">
        <f t="shared" si="159"/>
        <v/>
      </c>
      <c r="U144" s="56" t="str">
        <f t="shared" si="160"/>
        <v/>
      </c>
      <c r="V144" s="56" t="str">
        <f t="shared" si="161"/>
        <v/>
      </c>
      <c r="W144" s="56" t="str">
        <f t="shared" si="162"/>
        <v/>
      </c>
      <c r="X144" s="56" t="str">
        <f t="shared" si="163"/>
        <v/>
      </c>
      <c r="Y144" s="56" t="str">
        <f t="shared" si="164"/>
        <v/>
      </c>
      <c r="Z144" s="56" t="str">
        <f t="shared" si="165"/>
        <v/>
      </c>
      <c r="AA144" s="56" t="str">
        <f t="shared" si="166"/>
        <v/>
      </c>
      <c r="AB144" s="56" t="str">
        <f t="shared" si="167"/>
        <v/>
      </c>
      <c r="AC144" s="56" t="str">
        <f t="shared" si="168"/>
        <v/>
      </c>
      <c r="AD144" s="56" t="str">
        <f t="shared" si="169"/>
        <v/>
      </c>
      <c r="AE144" s="56" t="str">
        <f t="shared" si="170"/>
        <v/>
      </c>
      <c r="AF144" s="56" t="str">
        <f t="shared" si="171"/>
        <v/>
      </c>
      <c r="AG144" s="56" t="str">
        <f t="shared" si="172"/>
        <v/>
      </c>
      <c r="AH144" s="56" t="str">
        <f t="shared" si="173"/>
        <v/>
      </c>
      <c r="AI144" s="56" t="str">
        <f t="shared" si="174"/>
        <v/>
      </c>
      <c r="AJ144" s="74" t="str">
        <f t="shared" si="175"/>
        <v/>
      </c>
      <c r="AK144" s="30"/>
    </row>
    <row r="145" spans="1:37" s="17" customFormat="1" ht="15.75" hidden="1">
      <c r="A145" s="19" t="str">
        <f>IF($A$1="","",IF(MAX($A$9:A144)+1&gt;$A$1,"",MAX($A$9:A144)+1))</f>
        <v/>
      </c>
      <c r="B145" s="12" t="str">
        <f t="shared" si="141"/>
        <v/>
      </c>
      <c r="C145" s="13" t="str">
        <f t="shared" si="142"/>
        <v/>
      </c>
      <c r="D145" s="14" t="str">
        <f t="shared" si="143"/>
        <v/>
      </c>
      <c r="E145" s="23" t="str">
        <f t="shared" si="144"/>
        <v/>
      </c>
      <c r="F145" s="56" t="str">
        <f t="shared" si="145"/>
        <v/>
      </c>
      <c r="G145" s="56" t="str">
        <f t="shared" si="146"/>
        <v/>
      </c>
      <c r="H145" s="56" t="str">
        <f t="shared" si="147"/>
        <v/>
      </c>
      <c r="I145" s="56" t="str">
        <f t="shared" si="148"/>
        <v/>
      </c>
      <c r="J145" s="56" t="str">
        <f t="shared" si="149"/>
        <v/>
      </c>
      <c r="K145" s="56" t="str">
        <f t="shared" si="150"/>
        <v/>
      </c>
      <c r="L145" s="56" t="str">
        <f t="shared" si="151"/>
        <v/>
      </c>
      <c r="M145" s="56" t="str">
        <f t="shared" si="152"/>
        <v/>
      </c>
      <c r="N145" s="56" t="str">
        <f t="shared" si="153"/>
        <v/>
      </c>
      <c r="O145" s="56" t="str">
        <f t="shared" si="154"/>
        <v/>
      </c>
      <c r="P145" s="56" t="str">
        <f t="shared" si="155"/>
        <v/>
      </c>
      <c r="Q145" s="56" t="str">
        <f t="shared" si="156"/>
        <v/>
      </c>
      <c r="R145" s="56" t="str">
        <f t="shared" si="157"/>
        <v/>
      </c>
      <c r="S145" s="56" t="str">
        <f t="shared" si="158"/>
        <v/>
      </c>
      <c r="T145" s="56" t="str">
        <f t="shared" si="159"/>
        <v/>
      </c>
      <c r="U145" s="56" t="str">
        <f t="shared" si="160"/>
        <v/>
      </c>
      <c r="V145" s="56" t="str">
        <f t="shared" si="161"/>
        <v/>
      </c>
      <c r="W145" s="56" t="str">
        <f t="shared" si="162"/>
        <v/>
      </c>
      <c r="X145" s="56" t="str">
        <f t="shared" si="163"/>
        <v/>
      </c>
      <c r="Y145" s="56" t="str">
        <f t="shared" si="164"/>
        <v/>
      </c>
      <c r="Z145" s="56" t="str">
        <f t="shared" si="165"/>
        <v/>
      </c>
      <c r="AA145" s="56" t="str">
        <f t="shared" si="166"/>
        <v/>
      </c>
      <c r="AB145" s="56" t="str">
        <f t="shared" si="167"/>
        <v/>
      </c>
      <c r="AC145" s="56" t="str">
        <f t="shared" si="168"/>
        <v/>
      </c>
      <c r="AD145" s="56" t="str">
        <f t="shared" si="169"/>
        <v/>
      </c>
      <c r="AE145" s="56" t="str">
        <f t="shared" si="170"/>
        <v/>
      </c>
      <c r="AF145" s="56" t="str">
        <f t="shared" si="171"/>
        <v/>
      </c>
      <c r="AG145" s="56" t="str">
        <f t="shared" si="172"/>
        <v/>
      </c>
      <c r="AH145" s="56" t="str">
        <f t="shared" si="173"/>
        <v/>
      </c>
      <c r="AI145" s="56" t="str">
        <f t="shared" si="174"/>
        <v/>
      </c>
      <c r="AJ145" s="74" t="str">
        <f t="shared" si="175"/>
        <v/>
      </c>
      <c r="AK145" s="30"/>
    </row>
    <row r="146" spans="1:37" s="17" customFormat="1" ht="15.75" hidden="1">
      <c r="A146" s="19" t="str">
        <f>IF($A$1="","",IF(MAX($A$9:A145)+1&gt;$A$1,"",MAX($A$9:A145)+1))</f>
        <v/>
      </c>
      <c r="B146" s="12" t="str">
        <f t="shared" si="141"/>
        <v/>
      </c>
      <c r="C146" s="13" t="str">
        <f t="shared" si="142"/>
        <v/>
      </c>
      <c r="D146" s="14" t="str">
        <f t="shared" si="143"/>
        <v/>
      </c>
      <c r="E146" s="23" t="str">
        <f t="shared" si="144"/>
        <v/>
      </c>
      <c r="F146" s="56" t="str">
        <f t="shared" si="145"/>
        <v/>
      </c>
      <c r="G146" s="56" t="str">
        <f t="shared" si="146"/>
        <v/>
      </c>
      <c r="H146" s="56" t="str">
        <f t="shared" si="147"/>
        <v/>
      </c>
      <c r="I146" s="56" t="str">
        <f t="shared" si="148"/>
        <v/>
      </c>
      <c r="J146" s="56" t="str">
        <f t="shared" si="149"/>
        <v/>
      </c>
      <c r="K146" s="56" t="str">
        <f t="shared" si="150"/>
        <v/>
      </c>
      <c r="L146" s="56" t="str">
        <f t="shared" si="151"/>
        <v/>
      </c>
      <c r="M146" s="56" t="str">
        <f t="shared" si="152"/>
        <v/>
      </c>
      <c r="N146" s="56" t="str">
        <f t="shared" si="153"/>
        <v/>
      </c>
      <c r="O146" s="56" t="str">
        <f t="shared" si="154"/>
        <v/>
      </c>
      <c r="P146" s="56" t="str">
        <f t="shared" si="155"/>
        <v/>
      </c>
      <c r="Q146" s="56" t="str">
        <f t="shared" si="156"/>
        <v/>
      </c>
      <c r="R146" s="56" t="str">
        <f t="shared" si="157"/>
        <v/>
      </c>
      <c r="S146" s="56" t="str">
        <f t="shared" si="158"/>
        <v/>
      </c>
      <c r="T146" s="56" t="str">
        <f t="shared" si="159"/>
        <v/>
      </c>
      <c r="U146" s="56" t="str">
        <f t="shared" si="160"/>
        <v/>
      </c>
      <c r="V146" s="56" t="str">
        <f t="shared" si="161"/>
        <v/>
      </c>
      <c r="W146" s="56" t="str">
        <f t="shared" si="162"/>
        <v/>
      </c>
      <c r="X146" s="56" t="str">
        <f t="shared" si="163"/>
        <v/>
      </c>
      <c r="Y146" s="56" t="str">
        <f t="shared" si="164"/>
        <v/>
      </c>
      <c r="Z146" s="56" t="str">
        <f t="shared" si="165"/>
        <v/>
      </c>
      <c r="AA146" s="56" t="str">
        <f t="shared" si="166"/>
        <v/>
      </c>
      <c r="AB146" s="56" t="str">
        <f t="shared" si="167"/>
        <v/>
      </c>
      <c r="AC146" s="56" t="str">
        <f t="shared" si="168"/>
        <v/>
      </c>
      <c r="AD146" s="56" t="str">
        <f t="shared" si="169"/>
        <v/>
      </c>
      <c r="AE146" s="56" t="str">
        <f t="shared" si="170"/>
        <v/>
      </c>
      <c r="AF146" s="56" t="str">
        <f t="shared" si="171"/>
        <v/>
      </c>
      <c r="AG146" s="56" t="str">
        <f t="shared" si="172"/>
        <v/>
      </c>
      <c r="AH146" s="56" t="str">
        <f t="shared" si="173"/>
        <v/>
      </c>
      <c r="AI146" s="56" t="str">
        <f t="shared" si="174"/>
        <v/>
      </c>
      <c r="AJ146" s="74" t="str">
        <f t="shared" si="175"/>
        <v/>
      </c>
      <c r="AK146" s="30"/>
    </row>
    <row r="147" spans="1:37" s="17" customFormat="1" ht="15.75" hidden="1">
      <c r="A147" s="19" t="str">
        <f>IF($A$1="","",IF(MAX($A$9:A146)+1&gt;$A$1,"",MAX($A$9:A146)+1))</f>
        <v/>
      </c>
      <c r="B147" s="12" t="str">
        <f t="shared" si="141"/>
        <v/>
      </c>
      <c r="C147" s="13" t="str">
        <f t="shared" si="142"/>
        <v/>
      </c>
      <c r="D147" s="14" t="str">
        <f t="shared" si="143"/>
        <v/>
      </c>
      <c r="E147" s="23" t="str">
        <f t="shared" si="144"/>
        <v/>
      </c>
      <c r="F147" s="56" t="str">
        <f t="shared" si="145"/>
        <v/>
      </c>
      <c r="G147" s="56" t="str">
        <f t="shared" si="146"/>
        <v/>
      </c>
      <c r="H147" s="56" t="str">
        <f t="shared" si="147"/>
        <v/>
      </c>
      <c r="I147" s="56" t="str">
        <f t="shared" si="148"/>
        <v/>
      </c>
      <c r="J147" s="56" t="str">
        <f t="shared" si="149"/>
        <v/>
      </c>
      <c r="K147" s="56" t="str">
        <f t="shared" si="150"/>
        <v/>
      </c>
      <c r="L147" s="56" t="str">
        <f t="shared" si="151"/>
        <v/>
      </c>
      <c r="M147" s="56" t="str">
        <f t="shared" si="152"/>
        <v/>
      </c>
      <c r="N147" s="56" t="str">
        <f t="shared" si="153"/>
        <v/>
      </c>
      <c r="O147" s="56" t="str">
        <f t="shared" si="154"/>
        <v/>
      </c>
      <c r="P147" s="56" t="str">
        <f t="shared" si="155"/>
        <v/>
      </c>
      <c r="Q147" s="56" t="str">
        <f t="shared" si="156"/>
        <v/>
      </c>
      <c r="R147" s="56" t="str">
        <f t="shared" si="157"/>
        <v/>
      </c>
      <c r="S147" s="56" t="str">
        <f t="shared" si="158"/>
        <v/>
      </c>
      <c r="T147" s="56" t="str">
        <f t="shared" si="159"/>
        <v/>
      </c>
      <c r="U147" s="56" t="str">
        <f t="shared" si="160"/>
        <v/>
      </c>
      <c r="V147" s="56" t="str">
        <f t="shared" si="161"/>
        <v/>
      </c>
      <c r="W147" s="56" t="str">
        <f t="shared" si="162"/>
        <v/>
      </c>
      <c r="X147" s="56" t="str">
        <f t="shared" si="163"/>
        <v/>
      </c>
      <c r="Y147" s="56" t="str">
        <f t="shared" si="164"/>
        <v/>
      </c>
      <c r="Z147" s="56" t="str">
        <f t="shared" si="165"/>
        <v/>
      </c>
      <c r="AA147" s="56" t="str">
        <f t="shared" si="166"/>
        <v/>
      </c>
      <c r="AB147" s="56" t="str">
        <f t="shared" si="167"/>
        <v/>
      </c>
      <c r="AC147" s="56" t="str">
        <f t="shared" si="168"/>
        <v/>
      </c>
      <c r="AD147" s="56" t="str">
        <f t="shared" si="169"/>
        <v/>
      </c>
      <c r="AE147" s="56" t="str">
        <f t="shared" si="170"/>
        <v/>
      </c>
      <c r="AF147" s="56" t="str">
        <f t="shared" si="171"/>
        <v/>
      </c>
      <c r="AG147" s="56" t="str">
        <f t="shared" si="172"/>
        <v/>
      </c>
      <c r="AH147" s="56" t="str">
        <f t="shared" si="173"/>
        <v/>
      </c>
      <c r="AI147" s="56" t="str">
        <f t="shared" si="174"/>
        <v/>
      </c>
      <c r="AJ147" s="74" t="str">
        <f t="shared" si="175"/>
        <v/>
      </c>
      <c r="AK147" s="30"/>
    </row>
    <row r="148" spans="1:37" s="17" customFormat="1" ht="15.75" hidden="1">
      <c r="A148" s="19" t="str">
        <f>IF($A$1="","",IF(MAX($A$9:A147)+1&gt;$A$1,"",MAX($A$9:A147)+1))</f>
        <v/>
      </c>
      <c r="B148" s="12" t="str">
        <f t="shared" si="141"/>
        <v/>
      </c>
      <c r="C148" s="13" t="str">
        <f t="shared" si="142"/>
        <v/>
      </c>
      <c r="D148" s="14" t="str">
        <f t="shared" si="143"/>
        <v/>
      </c>
      <c r="E148" s="23" t="str">
        <f t="shared" si="144"/>
        <v/>
      </c>
      <c r="F148" s="56" t="str">
        <f t="shared" si="145"/>
        <v/>
      </c>
      <c r="G148" s="56" t="str">
        <f t="shared" si="146"/>
        <v/>
      </c>
      <c r="H148" s="56" t="str">
        <f t="shared" si="147"/>
        <v/>
      </c>
      <c r="I148" s="56" t="str">
        <f t="shared" si="148"/>
        <v/>
      </c>
      <c r="J148" s="56" t="str">
        <f t="shared" si="149"/>
        <v/>
      </c>
      <c r="K148" s="56" t="str">
        <f t="shared" si="150"/>
        <v/>
      </c>
      <c r="L148" s="56" t="str">
        <f t="shared" si="151"/>
        <v/>
      </c>
      <c r="M148" s="56" t="str">
        <f t="shared" si="152"/>
        <v/>
      </c>
      <c r="N148" s="56" t="str">
        <f t="shared" si="153"/>
        <v/>
      </c>
      <c r="O148" s="56" t="str">
        <f t="shared" si="154"/>
        <v/>
      </c>
      <c r="P148" s="56" t="str">
        <f t="shared" si="155"/>
        <v/>
      </c>
      <c r="Q148" s="56" t="str">
        <f t="shared" si="156"/>
        <v/>
      </c>
      <c r="R148" s="56" t="str">
        <f t="shared" si="157"/>
        <v/>
      </c>
      <c r="S148" s="56" t="str">
        <f t="shared" si="158"/>
        <v/>
      </c>
      <c r="T148" s="56" t="str">
        <f t="shared" si="159"/>
        <v/>
      </c>
      <c r="U148" s="56" t="str">
        <f t="shared" si="160"/>
        <v/>
      </c>
      <c r="V148" s="56" t="str">
        <f t="shared" si="161"/>
        <v/>
      </c>
      <c r="W148" s="56" t="str">
        <f t="shared" si="162"/>
        <v/>
      </c>
      <c r="X148" s="56" t="str">
        <f t="shared" si="163"/>
        <v/>
      </c>
      <c r="Y148" s="56" t="str">
        <f t="shared" si="164"/>
        <v/>
      </c>
      <c r="Z148" s="56" t="str">
        <f t="shared" si="165"/>
        <v/>
      </c>
      <c r="AA148" s="56" t="str">
        <f t="shared" si="166"/>
        <v/>
      </c>
      <c r="AB148" s="56" t="str">
        <f t="shared" si="167"/>
        <v/>
      </c>
      <c r="AC148" s="56" t="str">
        <f t="shared" si="168"/>
        <v/>
      </c>
      <c r="AD148" s="56" t="str">
        <f t="shared" si="169"/>
        <v/>
      </c>
      <c r="AE148" s="56" t="str">
        <f t="shared" si="170"/>
        <v/>
      </c>
      <c r="AF148" s="56" t="str">
        <f t="shared" si="171"/>
        <v/>
      </c>
      <c r="AG148" s="56" t="str">
        <f t="shared" si="172"/>
        <v/>
      </c>
      <c r="AH148" s="56" t="str">
        <f t="shared" si="173"/>
        <v/>
      </c>
      <c r="AI148" s="56" t="str">
        <f t="shared" si="174"/>
        <v/>
      </c>
      <c r="AJ148" s="74" t="str">
        <f t="shared" si="175"/>
        <v/>
      </c>
      <c r="AK148" s="30"/>
    </row>
    <row r="149" spans="1:37" s="17" customFormat="1" ht="15.75" hidden="1">
      <c r="A149" s="19" t="str">
        <f>IF($A$1="","",IF(MAX($A$9:A148)+1&gt;$A$1,"",MAX($A$9:A148)+1))</f>
        <v/>
      </c>
      <c r="B149" s="12" t="str">
        <f t="shared" si="141"/>
        <v/>
      </c>
      <c r="C149" s="13" t="str">
        <f t="shared" si="142"/>
        <v/>
      </c>
      <c r="D149" s="14" t="str">
        <f t="shared" si="143"/>
        <v/>
      </c>
      <c r="E149" s="23" t="str">
        <f t="shared" si="144"/>
        <v/>
      </c>
      <c r="F149" s="56" t="str">
        <f t="shared" si="145"/>
        <v/>
      </c>
      <c r="G149" s="56" t="str">
        <f t="shared" si="146"/>
        <v/>
      </c>
      <c r="H149" s="56" t="str">
        <f t="shared" si="147"/>
        <v/>
      </c>
      <c r="I149" s="56" t="str">
        <f t="shared" si="148"/>
        <v/>
      </c>
      <c r="J149" s="56" t="str">
        <f t="shared" si="149"/>
        <v/>
      </c>
      <c r="K149" s="56" t="str">
        <f t="shared" si="150"/>
        <v/>
      </c>
      <c r="L149" s="56" t="str">
        <f t="shared" si="151"/>
        <v/>
      </c>
      <c r="M149" s="56" t="str">
        <f t="shared" si="152"/>
        <v/>
      </c>
      <c r="N149" s="56" t="str">
        <f t="shared" si="153"/>
        <v/>
      </c>
      <c r="O149" s="56" t="str">
        <f t="shared" si="154"/>
        <v/>
      </c>
      <c r="P149" s="56" t="str">
        <f t="shared" si="155"/>
        <v/>
      </c>
      <c r="Q149" s="56" t="str">
        <f t="shared" si="156"/>
        <v/>
      </c>
      <c r="R149" s="56" t="str">
        <f t="shared" si="157"/>
        <v/>
      </c>
      <c r="S149" s="56" t="str">
        <f t="shared" si="158"/>
        <v/>
      </c>
      <c r="T149" s="56" t="str">
        <f t="shared" si="159"/>
        <v/>
      </c>
      <c r="U149" s="56" t="str">
        <f t="shared" si="160"/>
        <v/>
      </c>
      <c r="V149" s="56" t="str">
        <f t="shared" si="161"/>
        <v/>
      </c>
      <c r="W149" s="56" t="str">
        <f t="shared" si="162"/>
        <v/>
      </c>
      <c r="X149" s="56" t="str">
        <f t="shared" si="163"/>
        <v/>
      </c>
      <c r="Y149" s="56" t="str">
        <f t="shared" si="164"/>
        <v/>
      </c>
      <c r="Z149" s="56" t="str">
        <f t="shared" si="165"/>
        <v/>
      </c>
      <c r="AA149" s="56" t="str">
        <f t="shared" si="166"/>
        <v/>
      </c>
      <c r="AB149" s="56" t="str">
        <f t="shared" si="167"/>
        <v/>
      </c>
      <c r="AC149" s="56" t="str">
        <f t="shared" si="168"/>
        <v/>
      </c>
      <c r="AD149" s="56" t="str">
        <f t="shared" si="169"/>
        <v/>
      </c>
      <c r="AE149" s="56" t="str">
        <f t="shared" si="170"/>
        <v/>
      </c>
      <c r="AF149" s="56" t="str">
        <f t="shared" si="171"/>
        <v/>
      </c>
      <c r="AG149" s="56" t="str">
        <f t="shared" si="172"/>
        <v/>
      </c>
      <c r="AH149" s="56" t="str">
        <f t="shared" si="173"/>
        <v/>
      </c>
      <c r="AI149" s="56" t="str">
        <f t="shared" si="174"/>
        <v/>
      </c>
      <c r="AJ149" s="74" t="str">
        <f t="shared" si="175"/>
        <v/>
      </c>
      <c r="AK149" s="30"/>
    </row>
    <row r="150" spans="1:37" s="17" customFormat="1" ht="15.75" hidden="1">
      <c r="A150" s="19" t="str">
        <f>IF($A$1="","",IF(MAX($A$9:A149)+1&gt;$A$1,"",MAX($A$9:A149)+1))</f>
        <v/>
      </c>
      <c r="B150" s="12" t="str">
        <f t="shared" si="141"/>
        <v/>
      </c>
      <c r="C150" s="13" t="str">
        <f t="shared" si="142"/>
        <v/>
      </c>
      <c r="D150" s="14" t="str">
        <f t="shared" si="143"/>
        <v/>
      </c>
      <c r="E150" s="23" t="str">
        <f t="shared" si="144"/>
        <v/>
      </c>
      <c r="F150" s="56" t="str">
        <f t="shared" si="145"/>
        <v/>
      </c>
      <c r="G150" s="56" t="str">
        <f t="shared" si="146"/>
        <v/>
      </c>
      <c r="H150" s="56" t="str">
        <f t="shared" si="147"/>
        <v/>
      </c>
      <c r="I150" s="56" t="str">
        <f t="shared" si="148"/>
        <v/>
      </c>
      <c r="J150" s="56" t="str">
        <f t="shared" si="149"/>
        <v/>
      </c>
      <c r="K150" s="56" t="str">
        <f t="shared" si="150"/>
        <v/>
      </c>
      <c r="L150" s="56" t="str">
        <f t="shared" si="151"/>
        <v/>
      </c>
      <c r="M150" s="56" t="str">
        <f t="shared" si="152"/>
        <v/>
      </c>
      <c r="N150" s="56" t="str">
        <f t="shared" si="153"/>
        <v/>
      </c>
      <c r="O150" s="56" t="str">
        <f t="shared" si="154"/>
        <v/>
      </c>
      <c r="P150" s="56" t="str">
        <f t="shared" si="155"/>
        <v/>
      </c>
      <c r="Q150" s="56" t="str">
        <f t="shared" si="156"/>
        <v/>
      </c>
      <c r="R150" s="56" t="str">
        <f t="shared" si="157"/>
        <v/>
      </c>
      <c r="S150" s="56" t="str">
        <f t="shared" si="158"/>
        <v/>
      </c>
      <c r="T150" s="56" t="str">
        <f t="shared" si="159"/>
        <v/>
      </c>
      <c r="U150" s="56" t="str">
        <f t="shared" si="160"/>
        <v/>
      </c>
      <c r="V150" s="56" t="str">
        <f t="shared" si="161"/>
        <v/>
      </c>
      <c r="W150" s="56" t="str">
        <f t="shared" si="162"/>
        <v/>
      </c>
      <c r="X150" s="56" t="str">
        <f t="shared" si="163"/>
        <v/>
      </c>
      <c r="Y150" s="56" t="str">
        <f t="shared" si="164"/>
        <v/>
      </c>
      <c r="Z150" s="56" t="str">
        <f t="shared" si="165"/>
        <v/>
      </c>
      <c r="AA150" s="56" t="str">
        <f t="shared" si="166"/>
        <v/>
      </c>
      <c r="AB150" s="56" t="str">
        <f t="shared" si="167"/>
        <v/>
      </c>
      <c r="AC150" s="56" t="str">
        <f t="shared" si="168"/>
        <v/>
      </c>
      <c r="AD150" s="56" t="str">
        <f t="shared" si="169"/>
        <v/>
      </c>
      <c r="AE150" s="56" t="str">
        <f t="shared" si="170"/>
        <v/>
      </c>
      <c r="AF150" s="56" t="str">
        <f t="shared" si="171"/>
        <v/>
      </c>
      <c r="AG150" s="56" t="str">
        <f t="shared" si="172"/>
        <v/>
      </c>
      <c r="AH150" s="56" t="str">
        <f t="shared" si="173"/>
        <v/>
      </c>
      <c r="AI150" s="56" t="str">
        <f t="shared" si="174"/>
        <v/>
      </c>
      <c r="AJ150" s="74" t="str">
        <f t="shared" si="175"/>
        <v/>
      </c>
      <c r="AK150" s="30"/>
    </row>
    <row r="151" spans="1:37" s="17" customFormat="1" ht="15.75" hidden="1">
      <c r="A151" s="19" t="str">
        <f>IF($A$1="","",IF(MAX($A$9:A150)+1&gt;$A$1,"",MAX($A$9:A150)+1))</f>
        <v/>
      </c>
      <c r="B151" s="12" t="str">
        <f t="shared" si="141"/>
        <v/>
      </c>
      <c r="C151" s="13" t="str">
        <f t="shared" si="142"/>
        <v/>
      </c>
      <c r="D151" s="14" t="str">
        <f t="shared" si="143"/>
        <v/>
      </c>
      <c r="E151" s="23" t="str">
        <f t="shared" si="144"/>
        <v/>
      </c>
      <c r="F151" s="56" t="str">
        <f t="shared" si="145"/>
        <v/>
      </c>
      <c r="G151" s="56" t="str">
        <f t="shared" si="146"/>
        <v/>
      </c>
      <c r="H151" s="56" t="str">
        <f t="shared" si="147"/>
        <v/>
      </c>
      <c r="I151" s="56" t="str">
        <f t="shared" si="148"/>
        <v/>
      </c>
      <c r="J151" s="56" t="str">
        <f t="shared" si="149"/>
        <v/>
      </c>
      <c r="K151" s="56" t="str">
        <f t="shared" si="150"/>
        <v/>
      </c>
      <c r="L151" s="56" t="str">
        <f t="shared" si="151"/>
        <v/>
      </c>
      <c r="M151" s="56" t="str">
        <f t="shared" si="152"/>
        <v/>
      </c>
      <c r="N151" s="56" t="str">
        <f t="shared" si="153"/>
        <v/>
      </c>
      <c r="O151" s="56" t="str">
        <f t="shared" si="154"/>
        <v/>
      </c>
      <c r="P151" s="56" t="str">
        <f t="shared" si="155"/>
        <v/>
      </c>
      <c r="Q151" s="56" t="str">
        <f t="shared" si="156"/>
        <v/>
      </c>
      <c r="R151" s="56" t="str">
        <f t="shared" si="157"/>
        <v/>
      </c>
      <c r="S151" s="56" t="str">
        <f t="shared" si="158"/>
        <v/>
      </c>
      <c r="T151" s="56" t="str">
        <f t="shared" si="159"/>
        <v/>
      </c>
      <c r="U151" s="56" t="str">
        <f t="shared" si="160"/>
        <v/>
      </c>
      <c r="V151" s="56" t="str">
        <f t="shared" si="161"/>
        <v/>
      </c>
      <c r="W151" s="56" t="str">
        <f t="shared" si="162"/>
        <v/>
      </c>
      <c r="X151" s="56" t="str">
        <f t="shared" si="163"/>
        <v/>
      </c>
      <c r="Y151" s="56" t="str">
        <f t="shared" si="164"/>
        <v/>
      </c>
      <c r="Z151" s="56" t="str">
        <f t="shared" si="165"/>
        <v/>
      </c>
      <c r="AA151" s="56" t="str">
        <f t="shared" si="166"/>
        <v/>
      </c>
      <c r="AB151" s="56" t="str">
        <f t="shared" si="167"/>
        <v/>
      </c>
      <c r="AC151" s="56" t="str">
        <f t="shared" si="168"/>
        <v/>
      </c>
      <c r="AD151" s="56" t="str">
        <f t="shared" si="169"/>
        <v/>
      </c>
      <c r="AE151" s="56" t="str">
        <f t="shared" si="170"/>
        <v/>
      </c>
      <c r="AF151" s="56" t="str">
        <f t="shared" si="171"/>
        <v/>
      </c>
      <c r="AG151" s="56" t="str">
        <f t="shared" si="172"/>
        <v/>
      </c>
      <c r="AH151" s="56" t="str">
        <f t="shared" si="173"/>
        <v/>
      </c>
      <c r="AI151" s="56" t="str">
        <f t="shared" si="174"/>
        <v/>
      </c>
      <c r="AJ151" s="74" t="str">
        <f t="shared" si="175"/>
        <v/>
      </c>
      <c r="AK151" s="30"/>
    </row>
    <row r="152" spans="1:37" s="17" customFormat="1" ht="15.75" hidden="1">
      <c r="A152" s="19" t="str">
        <f>IF($A$1="","",IF(MAX($A$9:A151)+1&gt;$A$1,"",MAX($A$9:A151)+1))</f>
        <v/>
      </c>
      <c r="B152" s="12" t="str">
        <f t="shared" si="141"/>
        <v/>
      </c>
      <c r="C152" s="13" t="str">
        <f t="shared" si="142"/>
        <v/>
      </c>
      <c r="D152" s="14" t="str">
        <f t="shared" si="143"/>
        <v/>
      </c>
      <c r="E152" s="23" t="str">
        <f t="shared" si="144"/>
        <v/>
      </c>
      <c r="F152" s="56" t="str">
        <f t="shared" si="145"/>
        <v/>
      </c>
      <c r="G152" s="56" t="str">
        <f t="shared" si="146"/>
        <v/>
      </c>
      <c r="H152" s="56" t="str">
        <f t="shared" si="147"/>
        <v/>
      </c>
      <c r="I152" s="56" t="str">
        <f t="shared" si="148"/>
        <v/>
      </c>
      <c r="J152" s="56" t="str">
        <f t="shared" si="149"/>
        <v/>
      </c>
      <c r="K152" s="56" t="str">
        <f t="shared" si="150"/>
        <v/>
      </c>
      <c r="L152" s="56" t="str">
        <f t="shared" si="151"/>
        <v/>
      </c>
      <c r="M152" s="56" t="str">
        <f t="shared" si="152"/>
        <v/>
      </c>
      <c r="N152" s="56" t="str">
        <f t="shared" si="153"/>
        <v/>
      </c>
      <c r="O152" s="56" t="str">
        <f t="shared" si="154"/>
        <v/>
      </c>
      <c r="P152" s="56" t="str">
        <f t="shared" si="155"/>
        <v/>
      </c>
      <c r="Q152" s="56" t="str">
        <f t="shared" si="156"/>
        <v/>
      </c>
      <c r="R152" s="56" t="str">
        <f t="shared" si="157"/>
        <v/>
      </c>
      <c r="S152" s="56" t="str">
        <f t="shared" si="158"/>
        <v/>
      </c>
      <c r="T152" s="56" t="str">
        <f t="shared" si="159"/>
        <v/>
      </c>
      <c r="U152" s="56" t="str">
        <f t="shared" si="160"/>
        <v/>
      </c>
      <c r="V152" s="56" t="str">
        <f t="shared" si="161"/>
        <v/>
      </c>
      <c r="W152" s="56" t="str">
        <f t="shared" si="162"/>
        <v/>
      </c>
      <c r="X152" s="56" t="str">
        <f t="shared" si="163"/>
        <v/>
      </c>
      <c r="Y152" s="56" t="str">
        <f t="shared" si="164"/>
        <v/>
      </c>
      <c r="Z152" s="56" t="str">
        <f t="shared" si="165"/>
        <v/>
      </c>
      <c r="AA152" s="56" t="str">
        <f t="shared" si="166"/>
        <v/>
      </c>
      <c r="AB152" s="56" t="str">
        <f t="shared" si="167"/>
        <v/>
      </c>
      <c r="AC152" s="56" t="str">
        <f t="shared" si="168"/>
        <v/>
      </c>
      <c r="AD152" s="56" t="str">
        <f t="shared" si="169"/>
        <v/>
      </c>
      <c r="AE152" s="56" t="str">
        <f t="shared" si="170"/>
        <v/>
      </c>
      <c r="AF152" s="56" t="str">
        <f t="shared" si="171"/>
        <v/>
      </c>
      <c r="AG152" s="56" t="str">
        <f t="shared" si="172"/>
        <v/>
      </c>
      <c r="AH152" s="56" t="str">
        <f t="shared" si="173"/>
        <v/>
      </c>
      <c r="AI152" s="56" t="str">
        <f t="shared" si="174"/>
        <v/>
      </c>
      <c r="AJ152" s="74" t="str">
        <f t="shared" si="175"/>
        <v/>
      </c>
      <c r="AK152" s="30"/>
    </row>
    <row r="153" spans="1:37" s="17" customFormat="1" ht="15.75" hidden="1">
      <c r="A153" s="19" t="str">
        <f>IF($A$1="","",IF(MAX($A$9:A152)+1&gt;$A$1,"",MAX($A$9:A152)+1))</f>
        <v/>
      </c>
      <c r="B153" s="12" t="str">
        <f t="shared" si="141"/>
        <v/>
      </c>
      <c r="C153" s="13" t="str">
        <f t="shared" si="142"/>
        <v/>
      </c>
      <c r="D153" s="14" t="str">
        <f t="shared" si="143"/>
        <v/>
      </c>
      <c r="E153" s="23" t="str">
        <f t="shared" si="144"/>
        <v/>
      </c>
      <c r="F153" s="56" t="str">
        <f t="shared" si="145"/>
        <v/>
      </c>
      <c r="G153" s="56" t="str">
        <f t="shared" si="146"/>
        <v/>
      </c>
      <c r="H153" s="56" t="str">
        <f t="shared" si="147"/>
        <v/>
      </c>
      <c r="I153" s="56" t="str">
        <f t="shared" si="148"/>
        <v/>
      </c>
      <c r="J153" s="56" t="str">
        <f t="shared" si="149"/>
        <v/>
      </c>
      <c r="K153" s="56" t="str">
        <f t="shared" si="150"/>
        <v/>
      </c>
      <c r="L153" s="56" t="str">
        <f t="shared" si="151"/>
        <v/>
      </c>
      <c r="M153" s="56" t="str">
        <f t="shared" si="152"/>
        <v/>
      </c>
      <c r="N153" s="56" t="str">
        <f t="shared" si="153"/>
        <v/>
      </c>
      <c r="O153" s="56" t="str">
        <f t="shared" si="154"/>
        <v/>
      </c>
      <c r="P153" s="56" t="str">
        <f t="shared" si="155"/>
        <v/>
      </c>
      <c r="Q153" s="56" t="str">
        <f t="shared" si="156"/>
        <v/>
      </c>
      <c r="R153" s="56" t="str">
        <f t="shared" si="157"/>
        <v/>
      </c>
      <c r="S153" s="56" t="str">
        <f t="shared" si="158"/>
        <v/>
      </c>
      <c r="T153" s="56" t="str">
        <f t="shared" si="159"/>
        <v/>
      </c>
      <c r="U153" s="56" t="str">
        <f t="shared" si="160"/>
        <v/>
      </c>
      <c r="V153" s="56" t="str">
        <f t="shared" si="161"/>
        <v/>
      </c>
      <c r="W153" s="56" t="str">
        <f t="shared" si="162"/>
        <v/>
      </c>
      <c r="X153" s="56" t="str">
        <f t="shared" si="163"/>
        <v/>
      </c>
      <c r="Y153" s="56" t="str">
        <f t="shared" si="164"/>
        <v/>
      </c>
      <c r="Z153" s="56" t="str">
        <f t="shared" si="165"/>
        <v/>
      </c>
      <c r="AA153" s="56" t="str">
        <f t="shared" si="166"/>
        <v/>
      </c>
      <c r="AB153" s="56" t="str">
        <f t="shared" si="167"/>
        <v/>
      </c>
      <c r="AC153" s="56" t="str">
        <f t="shared" si="168"/>
        <v/>
      </c>
      <c r="AD153" s="56" t="str">
        <f t="shared" si="169"/>
        <v/>
      </c>
      <c r="AE153" s="56" t="str">
        <f t="shared" si="170"/>
        <v/>
      </c>
      <c r="AF153" s="56" t="str">
        <f t="shared" si="171"/>
        <v/>
      </c>
      <c r="AG153" s="56" t="str">
        <f t="shared" si="172"/>
        <v/>
      </c>
      <c r="AH153" s="56" t="str">
        <f t="shared" si="173"/>
        <v/>
      </c>
      <c r="AI153" s="56" t="str">
        <f t="shared" si="174"/>
        <v/>
      </c>
      <c r="AJ153" s="74" t="str">
        <f t="shared" si="175"/>
        <v/>
      </c>
      <c r="AK153" s="30"/>
    </row>
    <row r="154" spans="1:37" s="17" customFormat="1" ht="15.75" hidden="1">
      <c r="A154" s="19" t="str">
        <f>IF($A$1="","",IF(MAX($A$9:A153)+1&gt;$A$1,"",MAX($A$9:A153)+1))</f>
        <v/>
      </c>
      <c r="B154" s="12" t="str">
        <f t="shared" si="141"/>
        <v/>
      </c>
      <c r="C154" s="13" t="str">
        <f t="shared" si="142"/>
        <v/>
      </c>
      <c r="D154" s="14" t="str">
        <f t="shared" si="143"/>
        <v/>
      </c>
      <c r="E154" s="23" t="str">
        <f t="shared" si="144"/>
        <v/>
      </c>
      <c r="F154" s="56" t="str">
        <f t="shared" si="145"/>
        <v/>
      </c>
      <c r="G154" s="56" t="str">
        <f t="shared" si="146"/>
        <v/>
      </c>
      <c r="H154" s="56" t="str">
        <f t="shared" si="147"/>
        <v/>
      </c>
      <c r="I154" s="56" t="str">
        <f t="shared" si="148"/>
        <v/>
      </c>
      <c r="J154" s="56" t="str">
        <f t="shared" si="149"/>
        <v/>
      </c>
      <c r="K154" s="56" t="str">
        <f t="shared" si="150"/>
        <v/>
      </c>
      <c r="L154" s="56" t="str">
        <f t="shared" si="151"/>
        <v/>
      </c>
      <c r="M154" s="56" t="str">
        <f t="shared" si="152"/>
        <v/>
      </c>
      <c r="N154" s="56" t="str">
        <f t="shared" si="153"/>
        <v/>
      </c>
      <c r="O154" s="56" t="str">
        <f t="shared" si="154"/>
        <v/>
      </c>
      <c r="P154" s="56" t="str">
        <f t="shared" si="155"/>
        <v/>
      </c>
      <c r="Q154" s="56" t="str">
        <f t="shared" si="156"/>
        <v/>
      </c>
      <c r="R154" s="56" t="str">
        <f t="shared" si="157"/>
        <v/>
      </c>
      <c r="S154" s="56" t="str">
        <f t="shared" si="158"/>
        <v/>
      </c>
      <c r="T154" s="56" t="str">
        <f t="shared" si="159"/>
        <v/>
      </c>
      <c r="U154" s="56" t="str">
        <f t="shared" si="160"/>
        <v/>
      </c>
      <c r="V154" s="56" t="str">
        <f t="shared" si="161"/>
        <v/>
      </c>
      <c r="W154" s="56" t="str">
        <f t="shared" si="162"/>
        <v/>
      </c>
      <c r="X154" s="56" t="str">
        <f t="shared" si="163"/>
        <v/>
      </c>
      <c r="Y154" s="56" t="str">
        <f t="shared" si="164"/>
        <v/>
      </c>
      <c r="Z154" s="56" t="str">
        <f t="shared" si="165"/>
        <v/>
      </c>
      <c r="AA154" s="56" t="str">
        <f t="shared" si="166"/>
        <v/>
      </c>
      <c r="AB154" s="56" t="str">
        <f t="shared" si="167"/>
        <v/>
      </c>
      <c r="AC154" s="56" t="str">
        <f t="shared" si="168"/>
        <v/>
      </c>
      <c r="AD154" s="56" t="str">
        <f t="shared" si="169"/>
        <v/>
      </c>
      <c r="AE154" s="56" t="str">
        <f t="shared" si="170"/>
        <v/>
      </c>
      <c r="AF154" s="56" t="str">
        <f t="shared" si="171"/>
        <v/>
      </c>
      <c r="AG154" s="56" t="str">
        <f t="shared" si="172"/>
        <v/>
      </c>
      <c r="AH154" s="56" t="str">
        <f t="shared" si="173"/>
        <v/>
      </c>
      <c r="AI154" s="56" t="str">
        <f t="shared" si="174"/>
        <v/>
      </c>
      <c r="AJ154" s="74" t="str">
        <f t="shared" si="175"/>
        <v/>
      </c>
      <c r="AK154" s="30"/>
    </row>
    <row r="155" spans="1:37" s="17" customFormat="1" ht="15.75" hidden="1">
      <c r="A155" s="19" t="str">
        <f>IF($A$1="","",IF(MAX($A$9:A154)+1&gt;$A$1,"",MAX($A$9:A154)+1))</f>
        <v/>
      </c>
      <c r="B155" s="12" t="str">
        <f t="shared" si="141"/>
        <v/>
      </c>
      <c r="C155" s="13" t="str">
        <f t="shared" si="142"/>
        <v/>
      </c>
      <c r="D155" s="14" t="str">
        <f t="shared" si="143"/>
        <v/>
      </c>
      <c r="E155" s="23" t="str">
        <f t="shared" si="144"/>
        <v/>
      </c>
      <c r="F155" s="56" t="str">
        <f t="shared" si="145"/>
        <v/>
      </c>
      <c r="G155" s="56" t="str">
        <f t="shared" si="146"/>
        <v/>
      </c>
      <c r="H155" s="56" t="str">
        <f t="shared" si="147"/>
        <v/>
      </c>
      <c r="I155" s="56" t="str">
        <f t="shared" si="148"/>
        <v/>
      </c>
      <c r="J155" s="56" t="str">
        <f t="shared" si="149"/>
        <v/>
      </c>
      <c r="K155" s="56" t="str">
        <f t="shared" si="150"/>
        <v/>
      </c>
      <c r="L155" s="56" t="str">
        <f t="shared" si="151"/>
        <v/>
      </c>
      <c r="M155" s="56" t="str">
        <f t="shared" si="152"/>
        <v/>
      </c>
      <c r="N155" s="56" t="str">
        <f t="shared" si="153"/>
        <v/>
      </c>
      <c r="O155" s="56" t="str">
        <f t="shared" si="154"/>
        <v/>
      </c>
      <c r="P155" s="56" t="str">
        <f t="shared" si="155"/>
        <v/>
      </c>
      <c r="Q155" s="56" t="str">
        <f t="shared" si="156"/>
        <v/>
      </c>
      <c r="R155" s="56" t="str">
        <f t="shared" si="157"/>
        <v/>
      </c>
      <c r="S155" s="56" t="str">
        <f t="shared" si="158"/>
        <v/>
      </c>
      <c r="T155" s="56" t="str">
        <f t="shared" si="159"/>
        <v/>
      </c>
      <c r="U155" s="56" t="str">
        <f t="shared" si="160"/>
        <v/>
      </c>
      <c r="V155" s="56" t="str">
        <f t="shared" si="161"/>
        <v/>
      </c>
      <c r="W155" s="56" t="str">
        <f t="shared" si="162"/>
        <v/>
      </c>
      <c r="X155" s="56" t="str">
        <f t="shared" si="163"/>
        <v/>
      </c>
      <c r="Y155" s="56" t="str">
        <f t="shared" si="164"/>
        <v/>
      </c>
      <c r="Z155" s="56" t="str">
        <f t="shared" si="165"/>
        <v/>
      </c>
      <c r="AA155" s="56" t="str">
        <f t="shared" si="166"/>
        <v/>
      </c>
      <c r="AB155" s="56" t="str">
        <f t="shared" si="167"/>
        <v/>
      </c>
      <c r="AC155" s="56" t="str">
        <f t="shared" si="168"/>
        <v/>
      </c>
      <c r="AD155" s="56" t="str">
        <f t="shared" si="169"/>
        <v/>
      </c>
      <c r="AE155" s="56" t="str">
        <f t="shared" si="170"/>
        <v/>
      </c>
      <c r="AF155" s="56" t="str">
        <f t="shared" si="171"/>
        <v/>
      </c>
      <c r="AG155" s="56" t="str">
        <f t="shared" si="172"/>
        <v/>
      </c>
      <c r="AH155" s="56" t="str">
        <f t="shared" si="173"/>
        <v/>
      </c>
      <c r="AI155" s="56" t="str">
        <f t="shared" si="174"/>
        <v/>
      </c>
      <c r="AJ155" s="74" t="str">
        <f t="shared" si="175"/>
        <v/>
      </c>
      <c r="AK155" s="30"/>
    </row>
    <row r="156" spans="1:37" s="17" customFormat="1" ht="15.75" hidden="1">
      <c r="A156" s="19" t="str">
        <f>IF($A$1="","",IF(MAX($A$9:A155)+1&gt;$A$1,"",MAX($A$9:A155)+1))</f>
        <v/>
      </c>
      <c r="B156" s="12" t="str">
        <f t="shared" si="141"/>
        <v/>
      </c>
      <c r="C156" s="13" t="str">
        <f t="shared" si="142"/>
        <v/>
      </c>
      <c r="D156" s="14" t="str">
        <f t="shared" si="143"/>
        <v/>
      </c>
      <c r="E156" s="23" t="str">
        <f t="shared" si="144"/>
        <v/>
      </c>
      <c r="F156" s="56" t="str">
        <f t="shared" si="145"/>
        <v/>
      </c>
      <c r="G156" s="56" t="str">
        <f t="shared" si="146"/>
        <v/>
      </c>
      <c r="H156" s="56" t="str">
        <f t="shared" si="147"/>
        <v/>
      </c>
      <c r="I156" s="56" t="str">
        <f t="shared" si="148"/>
        <v/>
      </c>
      <c r="J156" s="56" t="str">
        <f t="shared" si="149"/>
        <v/>
      </c>
      <c r="K156" s="56" t="str">
        <f t="shared" si="150"/>
        <v/>
      </c>
      <c r="L156" s="56" t="str">
        <f t="shared" si="151"/>
        <v/>
      </c>
      <c r="M156" s="56" t="str">
        <f t="shared" si="152"/>
        <v/>
      </c>
      <c r="N156" s="56" t="str">
        <f t="shared" si="153"/>
        <v/>
      </c>
      <c r="O156" s="56" t="str">
        <f t="shared" si="154"/>
        <v/>
      </c>
      <c r="P156" s="56" t="str">
        <f t="shared" si="155"/>
        <v/>
      </c>
      <c r="Q156" s="56" t="str">
        <f t="shared" si="156"/>
        <v/>
      </c>
      <c r="R156" s="56" t="str">
        <f t="shared" si="157"/>
        <v/>
      </c>
      <c r="S156" s="56" t="str">
        <f t="shared" si="158"/>
        <v/>
      </c>
      <c r="T156" s="56" t="str">
        <f t="shared" si="159"/>
        <v/>
      </c>
      <c r="U156" s="56" t="str">
        <f t="shared" si="160"/>
        <v/>
      </c>
      <c r="V156" s="56" t="str">
        <f t="shared" si="161"/>
        <v/>
      </c>
      <c r="W156" s="56" t="str">
        <f t="shared" si="162"/>
        <v/>
      </c>
      <c r="X156" s="56" t="str">
        <f t="shared" si="163"/>
        <v/>
      </c>
      <c r="Y156" s="56" t="str">
        <f t="shared" si="164"/>
        <v/>
      </c>
      <c r="Z156" s="56" t="str">
        <f t="shared" si="165"/>
        <v/>
      </c>
      <c r="AA156" s="56" t="str">
        <f t="shared" si="166"/>
        <v/>
      </c>
      <c r="AB156" s="56" t="str">
        <f t="shared" si="167"/>
        <v/>
      </c>
      <c r="AC156" s="56" t="str">
        <f t="shared" si="168"/>
        <v/>
      </c>
      <c r="AD156" s="56" t="str">
        <f t="shared" si="169"/>
        <v/>
      </c>
      <c r="AE156" s="56" t="str">
        <f t="shared" si="170"/>
        <v/>
      </c>
      <c r="AF156" s="56" t="str">
        <f t="shared" si="171"/>
        <v/>
      </c>
      <c r="AG156" s="56" t="str">
        <f t="shared" si="172"/>
        <v/>
      </c>
      <c r="AH156" s="56" t="str">
        <f t="shared" si="173"/>
        <v/>
      </c>
      <c r="AI156" s="56" t="str">
        <f t="shared" si="174"/>
        <v/>
      </c>
      <c r="AJ156" s="74" t="str">
        <f t="shared" si="175"/>
        <v/>
      </c>
      <c r="AK156" s="30"/>
    </row>
    <row r="157" spans="1:37" s="17" customFormat="1" ht="15.75" hidden="1">
      <c r="A157" s="19" t="str">
        <f>IF($A$1="","",IF(MAX($A$9:A156)+1&gt;$A$1,"",MAX($A$9:A156)+1))</f>
        <v/>
      </c>
      <c r="B157" s="12" t="str">
        <f t="shared" si="141"/>
        <v/>
      </c>
      <c r="C157" s="13" t="str">
        <f t="shared" si="142"/>
        <v/>
      </c>
      <c r="D157" s="14" t="str">
        <f t="shared" si="143"/>
        <v/>
      </c>
      <c r="E157" s="23" t="str">
        <f t="shared" si="144"/>
        <v/>
      </c>
      <c r="F157" s="56" t="str">
        <f t="shared" si="145"/>
        <v/>
      </c>
      <c r="G157" s="56" t="str">
        <f t="shared" si="146"/>
        <v/>
      </c>
      <c r="H157" s="56" t="str">
        <f t="shared" si="147"/>
        <v/>
      </c>
      <c r="I157" s="56" t="str">
        <f t="shared" si="148"/>
        <v/>
      </c>
      <c r="J157" s="56" t="str">
        <f t="shared" si="149"/>
        <v/>
      </c>
      <c r="K157" s="56" t="str">
        <f t="shared" si="150"/>
        <v/>
      </c>
      <c r="L157" s="56" t="str">
        <f t="shared" si="151"/>
        <v/>
      </c>
      <c r="M157" s="56" t="str">
        <f t="shared" si="152"/>
        <v/>
      </c>
      <c r="N157" s="56" t="str">
        <f t="shared" si="153"/>
        <v/>
      </c>
      <c r="O157" s="56" t="str">
        <f t="shared" si="154"/>
        <v/>
      </c>
      <c r="P157" s="56" t="str">
        <f t="shared" si="155"/>
        <v/>
      </c>
      <c r="Q157" s="56" t="str">
        <f t="shared" si="156"/>
        <v/>
      </c>
      <c r="R157" s="56" t="str">
        <f t="shared" si="157"/>
        <v/>
      </c>
      <c r="S157" s="56" t="str">
        <f t="shared" si="158"/>
        <v/>
      </c>
      <c r="T157" s="56" t="str">
        <f t="shared" si="159"/>
        <v/>
      </c>
      <c r="U157" s="56" t="str">
        <f t="shared" si="160"/>
        <v/>
      </c>
      <c r="V157" s="56" t="str">
        <f t="shared" si="161"/>
        <v/>
      </c>
      <c r="W157" s="56" t="str">
        <f t="shared" si="162"/>
        <v/>
      </c>
      <c r="X157" s="56" t="str">
        <f t="shared" si="163"/>
        <v/>
      </c>
      <c r="Y157" s="56" t="str">
        <f t="shared" si="164"/>
        <v/>
      </c>
      <c r="Z157" s="56" t="str">
        <f t="shared" si="165"/>
        <v/>
      </c>
      <c r="AA157" s="56" t="str">
        <f t="shared" si="166"/>
        <v/>
      </c>
      <c r="AB157" s="56" t="str">
        <f t="shared" si="167"/>
        <v/>
      </c>
      <c r="AC157" s="56" t="str">
        <f t="shared" si="168"/>
        <v/>
      </c>
      <c r="AD157" s="56" t="str">
        <f t="shared" si="169"/>
        <v/>
      </c>
      <c r="AE157" s="56" t="str">
        <f t="shared" si="170"/>
        <v/>
      </c>
      <c r="AF157" s="56" t="str">
        <f t="shared" si="171"/>
        <v/>
      </c>
      <c r="AG157" s="56" t="str">
        <f t="shared" si="172"/>
        <v/>
      </c>
      <c r="AH157" s="56" t="str">
        <f t="shared" si="173"/>
        <v/>
      </c>
      <c r="AI157" s="56" t="str">
        <f t="shared" si="174"/>
        <v/>
      </c>
      <c r="AJ157" s="74" t="str">
        <f t="shared" si="175"/>
        <v/>
      </c>
      <c r="AK157" s="30"/>
    </row>
    <row r="158" spans="1:37" s="17" customFormat="1" ht="15.75" hidden="1">
      <c r="A158" s="19" t="str">
        <f>IF($A$1="","",IF(MAX($A$9:A157)+1&gt;$A$1,"",MAX($A$9:A157)+1))</f>
        <v/>
      </c>
      <c r="B158" s="12" t="str">
        <f t="shared" si="141"/>
        <v/>
      </c>
      <c r="C158" s="13" t="str">
        <f t="shared" si="142"/>
        <v/>
      </c>
      <c r="D158" s="14" t="str">
        <f t="shared" si="143"/>
        <v/>
      </c>
      <c r="E158" s="23" t="str">
        <f t="shared" si="144"/>
        <v/>
      </c>
      <c r="F158" s="56" t="str">
        <f t="shared" si="145"/>
        <v/>
      </c>
      <c r="G158" s="56" t="str">
        <f t="shared" si="146"/>
        <v/>
      </c>
      <c r="H158" s="56" t="str">
        <f t="shared" si="147"/>
        <v/>
      </c>
      <c r="I158" s="56" t="str">
        <f t="shared" si="148"/>
        <v/>
      </c>
      <c r="J158" s="56" t="str">
        <f t="shared" si="149"/>
        <v/>
      </c>
      <c r="K158" s="56" t="str">
        <f t="shared" si="150"/>
        <v/>
      </c>
      <c r="L158" s="56" t="str">
        <f t="shared" si="151"/>
        <v/>
      </c>
      <c r="M158" s="56" t="str">
        <f t="shared" si="152"/>
        <v/>
      </c>
      <c r="N158" s="56" t="str">
        <f t="shared" si="153"/>
        <v/>
      </c>
      <c r="O158" s="56" t="str">
        <f t="shared" si="154"/>
        <v/>
      </c>
      <c r="P158" s="56" t="str">
        <f t="shared" si="155"/>
        <v/>
      </c>
      <c r="Q158" s="56" t="str">
        <f t="shared" si="156"/>
        <v/>
      </c>
      <c r="R158" s="56" t="str">
        <f t="shared" si="157"/>
        <v/>
      </c>
      <c r="S158" s="56" t="str">
        <f t="shared" si="158"/>
        <v/>
      </c>
      <c r="T158" s="56" t="str">
        <f t="shared" si="159"/>
        <v/>
      </c>
      <c r="U158" s="56" t="str">
        <f t="shared" si="160"/>
        <v/>
      </c>
      <c r="V158" s="56" t="str">
        <f t="shared" si="161"/>
        <v/>
      </c>
      <c r="W158" s="56" t="str">
        <f t="shared" si="162"/>
        <v/>
      </c>
      <c r="X158" s="56" t="str">
        <f t="shared" si="163"/>
        <v/>
      </c>
      <c r="Y158" s="56" t="str">
        <f t="shared" si="164"/>
        <v/>
      </c>
      <c r="Z158" s="56" t="str">
        <f t="shared" si="165"/>
        <v/>
      </c>
      <c r="AA158" s="56" t="str">
        <f t="shared" si="166"/>
        <v/>
      </c>
      <c r="AB158" s="56" t="str">
        <f t="shared" si="167"/>
        <v/>
      </c>
      <c r="AC158" s="56" t="str">
        <f t="shared" si="168"/>
        <v/>
      </c>
      <c r="AD158" s="56" t="str">
        <f t="shared" si="169"/>
        <v/>
      </c>
      <c r="AE158" s="56" t="str">
        <f t="shared" si="170"/>
        <v/>
      </c>
      <c r="AF158" s="56" t="str">
        <f t="shared" si="171"/>
        <v/>
      </c>
      <c r="AG158" s="56" t="str">
        <f t="shared" si="172"/>
        <v/>
      </c>
      <c r="AH158" s="56" t="str">
        <f t="shared" si="173"/>
        <v/>
      </c>
      <c r="AI158" s="56" t="str">
        <f t="shared" si="174"/>
        <v/>
      </c>
      <c r="AJ158" s="74" t="str">
        <f t="shared" si="175"/>
        <v/>
      </c>
      <c r="AK158" s="30"/>
    </row>
    <row r="159" spans="1:37" s="17" customFormat="1" ht="15.75" hidden="1">
      <c r="A159" s="19" t="str">
        <f>IF($A$1="","",IF(MAX($A$9:A158)+1&gt;$A$1,"",MAX($A$9:A158)+1))</f>
        <v/>
      </c>
      <c r="B159" s="12" t="str">
        <f t="shared" si="141"/>
        <v/>
      </c>
      <c r="C159" s="13" t="str">
        <f t="shared" si="142"/>
        <v/>
      </c>
      <c r="D159" s="14" t="str">
        <f t="shared" si="143"/>
        <v/>
      </c>
      <c r="E159" s="23" t="str">
        <f t="shared" si="144"/>
        <v/>
      </c>
      <c r="F159" s="56" t="str">
        <f t="shared" si="145"/>
        <v/>
      </c>
      <c r="G159" s="56" t="str">
        <f t="shared" si="146"/>
        <v/>
      </c>
      <c r="H159" s="56" t="str">
        <f t="shared" si="147"/>
        <v/>
      </c>
      <c r="I159" s="56" t="str">
        <f t="shared" si="148"/>
        <v/>
      </c>
      <c r="J159" s="56" t="str">
        <f t="shared" si="149"/>
        <v/>
      </c>
      <c r="K159" s="56" t="str">
        <f t="shared" si="150"/>
        <v/>
      </c>
      <c r="L159" s="56" t="str">
        <f t="shared" si="151"/>
        <v/>
      </c>
      <c r="M159" s="56" t="str">
        <f t="shared" si="152"/>
        <v/>
      </c>
      <c r="N159" s="56" t="str">
        <f t="shared" si="153"/>
        <v/>
      </c>
      <c r="O159" s="56" t="str">
        <f t="shared" si="154"/>
        <v/>
      </c>
      <c r="P159" s="56" t="str">
        <f t="shared" si="155"/>
        <v/>
      </c>
      <c r="Q159" s="56" t="str">
        <f t="shared" si="156"/>
        <v/>
      </c>
      <c r="R159" s="56" t="str">
        <f t="shared" si="157"/>
        <v/>
      </c>
      <c r="S159" s="56" t="str">
        <f t="shared" si="158"/>
        <v/>
      </c>
      <c r="T159" s="56" t="str">
        <f t="shared" si="159"/>
        <v/>
      </c>
      <c r="U159" s="56" t="str">
        <f t="shared" si="160"/>
        <v/>
      </c>
      <c r="V159" s="56" t="str">
        <f t="shared" si="161"/>
        <v/>
      </c>
      <c r="W159" s="56" t="str">
        <f t="shared" si="162"/>
        <v/>
      </c>
      <c r="X159" s="56" t="str">
        <f t="shared" si="163"/>
        <v/>
      </c>
      <c r="Y159" s="56" t="str">
        <f t="shared" si="164"/>
        <v/>
      </c>
      <c r="Z159" s="56" t="str">
        <f t="shared" si="165"/>
        <v/>
      </c>
      <c r="AA159" s="56" t="str">
        <f t="shared" si="166"/>
        <v/>
      </c>
      <c r="AB159" s="56" t="str">
        <f t="shared" si="167"/>
        <v/>
      </c>
      <c r="AC159" s="56" t="str">
        <f t="shared" si="168"/>
        <v/>
      </c>
      <c r="AD159" s="56" t="str">
        <f t="shared" si="169"/>
        <v/>
      </c>
      <c r="AE159" s="56" t="str">
        <f t="shared" si="170"/>
        <v/>
      </c>
      <c r="AF159" s="56" t="str">
        <f t="shared" si="171"/>
        <v/>
      </c>
      <c r="AG159" s="56" t="str">
        <f t="shared" si="172"/>
        <v/>
      </c>
      <c r="AH159" s="56" t="str">
        <f t="shared" si="173"/>
        <v/>
      </c>
      <c r="AI159" s="56" t="str">
        <f t="shared" si="174"/>
        <v/>
      </c>
      <c r="AJ159" s="74" t="str">
        <f t="shared" si="175"/>
        <v/>
      </c>
      <c r="AK159" s="30"/>
    </row>
    <row r="160" spans="1:37" s="17" customFormat="1" ht="15.75" hidden="1">
      <c r="A160" s="19" t="str">
        <f>IF($A$1="","",IF(MAX($A$9:A159)+1&gt;$A$1,"",MAX($A$9:A159)+1))</f>
        <v/>
      </c>
      <c r="B160" s="12" t="str">
        <f t="shared" si="141"/>
        <v/>
      </c>
      <c r="C160" s="13" t="str">
        <f t="shared" si="142"/>
        <v/>
      </c>
      <c r="D160" s="14" t="str">
        <f t="shared" si="143"/>
        <v/>
      </c>
      <c r="E160" s="23" t="str">
        <f t="shared" si="144"/>
        <v/>
      </c>
      <c r="F160" s="56" t="str">
        <f t="shared" si="145"/>
        <v/>
      </c>
      <c r="G160" s="56" t="str">
        <f t="shared" si="146"/>
        <v/>
      </c>
      <c r="H160" s="56" t="str">
        <f t="shared" si="147"/>
        <v/>
      </c>
      <c r="I160" s="56" t="str">
        <f t="shared" si="148"/>
        <v/>
      </c>
      <c r="J160" s="56" t="str">
        <f t="shared" si="149"/>
        <v/>
      </c>
      <c r="K160" s="56" t="str">
        <f t="shared" si="150"/>
        <v/>
      </c>
      <c r="L160" s="56" t="str">
        <f t="shared" si="151"/>
        <v/>
      </c>
      <c r="M160" s="56" t="str">
        <f t="shared" si="152"/>
        <v/>
      </c>
      <c r="N160" s="56" t="str">
        <f t="shared" si="153"/>
        <v/>
      </c>
      <c r="O160" s="56" t="str">
        <f t="shared" si="154"/>
        <v/>
      </c>
      <c r="P160" s="56" t="str">
        <f t="shared" si="155"/>
        <v/>
      </c>
      <c r="Q160" s="56" t="str">
        <f t="shared" si="156"/>
        <v/>
      </c>
      <c r="R160" s="56" t="str">
        <f t="shared" si="157"/>
        <v/>
      </c>
      <c r="S160" s="56" t="str">
        <f t="shared" si="158"/>
        <v/>
      </c>
      <c r="T160" s="56" t="str">
        <f t="shared" si="159"/>
        <v/>
      </c>
      <c r="U160" s="56" t="str">
        <f t="shared" si="160"/>
        <v/>
      </c>
      <c r="V160" s="56" t="str">
        <f t="shared" si="161"/>
        <v/>
      </c>
      <c r="W160" s="56" t="str">
        <f t="shared" si="162"/>
        <v/>
      </c>
      <c r="X160" s="56" t="str">
        <f t="shared" si="163"/>
        <v/>
      </c>
      <c r="Y160" s="56" t="str">
        <f t="shared" si="164"/>
        <v/>
      </c>
      <c r="Z160" s="56" t="str">
        <f t="shared" si="165"/>
        <v/>
      </c>
      <c r="AA160" s="56" t="str">
        <f t="shared" si="166"/>
        <v/>
      </c>
      <c r="AB160" s="56" t="str">
        <f t="shared" si="167"/>
        <v/>
      </c>
      <c r="AC160" s="56" t="str">
        <f t="shared" si="168"/>
        <v/>
      </c>
      <c r="AD160" s="56" t="str">
        <f t="shared" si="169"/>
        <v/>
      </c>
      <c r="AE160" s="56" t="str">
        <f t="shared" si="170"/>
        <v/>
      </c>
      <c r="AF160" s="56" t="str">
        <f t="shared" si="171"/>
        <v/>
      </c>
      <c r="AG160" s="56" t="str">
        <f t="shared" si="172"/>
        <v/>
      </c>
      <c r="AH160" s="56" t="str">
        <f t="shared" si="173"/>
        <v/>
      </c>
      <c r="AI160" s="56" t="str">
        <f t="shared" si="174"/>
        <v/>
      </c>
      <c r="AJ160" s="74" t="str">
        <f t="shared" si="175"/>
        <v/>
      </c>
      <c r="AK160" s="30"/>
    </row>
    <row r="161" spans="1:37" s="17" customFormat="1" ht="15.75" hidden="1">
      <c r="A161" s="19" t="str">
        <f>IF($A$1="","",IF(MAX($A$9:A160)+1&gt;$A$1,"",MAX($A$9:A160)+1))</f>
        <v/>
      </c>
      <c r="B161" s="12" t="str">
        <f t="shared" si="141"/>
        <v/>
      </c>
      <c r="C161" s="13" t="str">
        <f t="shared" si="142"/>
        <v/>
      </c>
      <c r="D161" s="14" t="str">
        <f t="shared" si="143"/>
        <v/>
      </c>
      <c r="E161" s="23" t="str">
        <f t="shared" si="144"/>
        <v/>
      </c>
      <c r="F161" s="56" t="str">
        <f t="shared" si="145"/>
        <v/>
      </c>
      <c r="G161" s="56" t="str">
        <f t="shared" si="146"/>
        <v/>
      </c>
      <c r="H161" s="56" t="str">
        <f t="shared" si="147"/>
        <v/>
      </c>
      <c r="I161" s="56" t="str">
        <f t="shared" si="148"/>
        <v/>
      </c>
      <c r="J161" s="56" t="str">
        <f t="shared" si="149"/>
        <v/>
      </c>
      <c r="K161" s="56" t="str">
        <f t="shared" si="150"/>
        <v/>
      </c>
      <c r="L161" s="56" t="str">
        <f t="shared" si="151"/>
        <v/>
      </c>
      <c r="M161" s="56" t="str">
        <f t="shared" si="152"/>
        <v/>
      </c>
      <c r="N161" s="56" t="str">
        <f t="shared" si="153"/>
        <v/>
      </c>
      <c r="O161" s="56" t="str">
        <f t="shared" si="154"/>
        <v/>
      </c>
      <c r="P161" s="56" t="str">
        <f t="shared" si="155"/>
        <v/>
      </c>
      <c r="Q161" s="56" t="str">
        <f t="shared" si="156"/>
        <v/>
      </c>
      <c r="R161" s="56" t="str">
        <f t="shared" si="157"/>
        <v/>
      </c>
      <c r="S161" s="56" t="str">
        <f t="shared" si="158"/>
        <v/>
      </c>
      <c r="T161" s="56" t="str">
        <f t="shared" si="159"/>
        <v/>
      </c>
      <c r="U161" s="56" t="str">
        <f t="shared" si="160"/>
        <v/>
      </c>
      <c r="V161" s="56" t="str">
        <f t="shared" si="161"/>
        <v/>
      </c>
      <c r="W161" s="56" t="str">
        <f t="shared" si="162"/>
        <v/>
      </c>
      <c r="X161" s="56" t="str">
        <f t="shared" si="163"/>
        <v/>
      </c>
      <c r="Y161" s="56" t="str">
        <f t="shared" si="164"/>
        <v/>
      </c>
      <c r="Z161" s="56" t="str">
        <f t="shared" si="165"/>
        <v/>
      </c>
      <c r="AA161" s="56" t="str">
        <f t="shared" si="166"/>
        <v/>
      </c>
      <c r="AB161" s="56" t="str">
        <f t="shared" si="167"/>
        <v/>
      </c>
      <c r="AC161" s="56" t="str">
        <f t="shared" si="168"/>
        <v/>
      </c>
      <c r="AD161" s="56" t="str">
        <f t="shared" si="169"/>
        <v/>
      </c>
      <c r="AE161" s="56" t="str">
        <f t="shared" si="170"/>
        <v/>
      </c>
      <c r="AF161" s="56" t="str">
        <f t="shared" si="171"/>
        <v/>
      </c>
      <c r="AG161" s="56" t="str">
        <f t="shared" si="172"/>
        <v/>
      </c>
      <c r="AH161" s="56" t="str">
        <f t="shared" si="173"/>
        <v/>
      </c>
      <c r="AI161" s="56" t="str">
        <f t="shared" si="174"/>
        <v/>
      </c>
      <c r="AJ161" s="74" t="str">
        <f t="shared" si="175"/>
        <v/>
      </c>
      <c r="AK161" s="30"/>
    </row>
    <row r="162" spans="1:37" s="17" customFormat="1" ht="15.75" hidden="1">
      <c r="A162" s="19" t="str">
        <f>IF($A$1="","",IF(MAX($A$9:A161)+1&gt;$A$1,"",MAX($A$9:A161)+1))</f>
        <v/>
      </c>
      <c r="B162" s="12" t="str">
        <f t="shared" si="141"/>
        <v/>
      </c>
      <c r="C162" s="13" t="str">
        <f t="shared" si="142"/>
        <v/>
      </c>
      <c r="D162" s="14" t="str">
        <f t="shared" si="143"/>
        <v/>
      </c>
      <c r="E162" s="23" t="str">
        <f t="shared" si="144"/>
        <v/>
      </c>
      <c r="F162" s="56" t="str">
        <f t="shared" si="145"/>
        <v/>
      </c>
      <c r="G162" s="56" t="str">
        <f t="shared" si="146"/>
        <v/>
      </c>
      <c r="H162" s="56" t="str">
        <f t="shared" si="147"/>
        <v/>
      </c>
      <c r="I162" s="56" t="str">
        <f t="shared" si="148"/>
        <v/>
      </c>
      <c r="J162" s="56" t="str">
        <f t="shared" si="149"/>
        <v/>
      </c>
      <c r="K162" s="56" t="str">
        <f t="shared" si="150"/>
        <v/>
      </c>
      <c r="L162" s="56" t="str">
        <f t="shared" si="151"/>
        <v/>
      </c>
      <c r="M162" s="56" t="str">
        <f t="shared" si="152"/>
        <v/>
      </c>
      <c r="N162" s="56" t="str">
        <f t="shared" si="153"/>
        <v/>
      </c>
      <c r="O162" s="56" t="str">
        <f t="shared" si="154"/>
        <v/>
      </c>
      <c r="P162" s="56" t="str">
        <f t="shared" si="155"/>
        <v/>
      </c>
      <c r="Q162" s="56" t="str">
        <f t="shared" si="156"/>
        <v/>
      </c>
      <c r="R162" s="56" t="str">
        <f t="shared" si="157"/>
        <v/>
      </c>
      <c r="S162" s="56" t="str">
        <f t="shared" si="158"/>
        <v/>
      </c>
      <c r="T162" s="56" t="str">
        <f t="shared" si="159"/>
        <v/>
      </c>
      <c r="U162" s="56" t="str">
        <f t="shared" si="160"/>
        <v/>
      </c>
      <c r="V162" s="56" t="str">
        <f t="shared" si="161"/>
        <v/>
      </c>
      <c r="W162" s="56" t="str">
        <f t="shared" si="162"/>
        <v/>
      </c>
      <c r="X162" s="56" t="str">
        <f t="shared" si="163"/>
        <v/>
      </c>
      <c r="Y162" s="56" t="str">
        <f t="shared" si="164"/>
        <v/>
      </c>
      <c r="Z162" s="56" t="str">
        <f t="shared" si="165"/>
        <v/>
      </c>
      <c r="AA162" s="56" t="str">
        <f t="shared" si="166"/>
        <v/>
      </c>
      <c r="AB162" s="56" t="str">
        <f t="shared" si="167"/>
        <v/>
      </c>
      <c r="AC162" s="56" t="str">
        <f t="shared" si="168"/>
        <v/>
      </c>
      <c r="AD162" s="56" t="str">
        <f t="shared" si="169"/>
        <v/>
      </c>
      <c r="AE162" s="56" t="str">
        <f t="shared" si="170"/>
        <v/>
      </c>
      <c r="AF162" s="56" t="str">
        <f t="shared" si="171"/>
        <v/>
      </c>
      <c r="AG162" s="56" t="str">
        <f t="shared" si="172"/>
        <v/>
      </c>
      <c r="AH162" s="56" t="str">
        <f t="shared" si="173"/>
        <v/>
      </c>
      <c r="AI162" s="56" t="str">
        <f t="shared" si="174"/>
        <v/>
      </c>
      <c r="AJ162" s="74" t="str">
        <f t="shared" si="175"/>
        <v/>
      </c>
      <c r="AK162" s="30"/>
    </row>
    <row r="163" spans="1:37" s="17" customFormat="1" ht="15.75" hidden="1">
      <c r="A163" s="19" t="str">
        <f>IF($A$1="","",IF(MAX($A$9:A162)+1&gt;$A$1,"",MAX($A$9:A162)+1))</f>
        <v/>
      </c>
      <c r="B163" s="12" t="str">
        <f t="shared" si="141"/>
        <v/>
      </c>
      <c r="C163" s="13" t="str">
        <f t="shared" si="142"/>
        <v/>
      </c>
      <c r="D163" s="14" t="str">
        <f t="shared" si="143"/>
        <v/>
      </c>
      <c r="E163" s="23" t="str">
        <f t="shared" si="144"/>
        <v/>
      </c>
      <c r="F163" s="56" t="str">
        <f t="shared" si="145"/>
        <v/>
      </c>
      <c r="G163" s="56" t="str">
        <f t="shared" si="146"/>
        <v/>
      </c>
      <c r="H163" s="56" t="str">
        <f t="shared" si="147"/>
        <v/>
      </c>
      <c r="I163" s="56" t="str">
        <f t="shared" si="148"/>
        <v/>
      </c>
      <c r="J163" s="56" t="str">
        <f t="shared" si="149"/>
        <v/>
      </c>
      <c r="K163" s="56" t="str">
        <f t="shared" si="150"/>
        <v/>
      </c>
      <c r="L163" s="56" t="str">
        <f t="shared" si="151"/>
        <v/>
      </c>
      <c r="M163" s="56" t="str">
        <f t="shared" si="152"/>
        <v/>
      </c>
      <c r="N163" s="56" t="str">
        <f t="shared" si="153"/>
        <v/>
      </c>
      <c r="O163" s="56" t="str">
        <f t="shared" si="154"/>
        <v/>
      </c>
      <c r="P163" s="56" t="str">
        <f t="shared" si="155"/>
        <v/>
      </c>
      <c r="Q163" s="56" t="str">
        <f t="shared" si="156"/>
        <v/>
      </c>
      <c r="R163" s="56" t="str">
        <f t="shared" si="157"/>
        <v/>
      </c>
      <c r="S163" s="56" t="str">
        <f t="shared" si="158"/>
        <v/>
      </c>
      <c r="T163" s="56" t="str">
        <f t="shared" si="159"/>
        <v/>
      </c>
      <c r="U163" s="56" t="str">
        <f t="shared" si="160"/>
        <v/>
      </c>
      <c r="V163" s="56" t="str">
        <f t="shared" si="161"/>
        <v/>
      </c>
      <c r="W163" s="56" t="str">
        <f t="shared" si="162"/>
        <v/>
      </c>
      <c r="X163" s="56" t="str">
        <f t="shared" si="163"/>
        <v/>
      </c>
      <c r="Y163" s="56" t="str">
        <f t="shared" si="164"/>
        <v/>
      </c>
      <c r="Z163" s="56" t="str">
        <f t="shared" si="165"/>
        <v/>
      </c>
      <c r="AA163" s="56" t="str">
        <f t="shared" si="166"/>
        <v/>
      </c>
      <c r="AB163" s="56" t="str">
        <f t="shared" si="167"/>
        <v/>
      </c>
      <c r="AC163" s="56" t="str">
        <f t="shared" si="168"/>
        <v/>
      </c>
      <c r="AD163" s="56" t="str">
        <f t="shared" si="169"/>
        <v/>
      </c>
      <c r="AE163" s="56" t="str">
        <f t="shared" si="170"/>
        <v/>
      </c>
      <c r="AF163" s="56" t="str">
        <f t="shared" si="171"/>
        <v/>
      </c>
      <c r="AG163" s="56" t="str">
        <f t="shared" si="172"/>
        <v/>
      </c>
      <c r="AH163" s="56" t="str">
        <f t="shared" si="173"/>
        <v/>
      </c>
      <c r="AI163" s="56" t="str">
        <f t="shared" si="174"/>
        <v/>
      </c>
      <c r="AJ163" s="74" t="str">
        <f t="shared" si="175"/>
        <v/>
      </c>
      <c r="AK163" s="30"/>
    </row>
    <row r="164" spans="1:37" s="17" customFormat="1" ht="15.75" hidden="1">
      <c r="A164" s="19" t="str">
        <f>IF($A$1="","",IF(MAX($A$9:A163)+1&gt;$A$1,"",MAX($A$9:A163)+1))</f>
        <v/>
      </c>
      <c r="B164" s="12" t="str">
        <f t="shared" si="141"/>
        <v/>
      </c>
      <c r="C164" s="13" t="str">
        <f t="shared" si="142"/>
        <v/>
      </c>
      <c r="D164" s="14" t="str">
        <f t="shared" si="143"/>
        <v/>
      </c>
      <c r="E164" s="23" t="str">
        <f t="shared" si="144"/>
        <v/>
      </c>
      <c r="F164" s="56" t="str">
        <f t="shared" si="145"/>
        <v/>
      </c>
      <c r="G164" s="56" t="str">
        <f t="shared" si="146"/>
        <v/>
      </c>
      <c r="H164" s="56" t="str">
        <f t="shared" si="147"/>
        <v/>
      </c>
      <c r="I164" s="56" t="str">
        <f t="shared" si="148"/>
        <v/>
      </c>
      <c r="J164" s="56" t="str">
        <f t="shared" si="149"/>
        <v/>
      </c>
      <c r="K164" s="56" t="str">
        <f t="shared" si="150"/>
        <v/>
      </c>
      <c r="L164" s="56" t="str">
        <f t="shared" si="151"/>
        <v/>
      </c>
      <c r="M164" s="56" t="str">
        <f t="shared" si="152"/>
        <v/>
      </c>
      <c r="N164" s="56" t="str">
        <f t="shared" si="153"/>
        <v/>
      </c>
      <c r="O164" s="56" t="str">
        <f t="shared" si="154"/>
        <v/>
      </c>
      <c r="P164" s="56" t="str">
        <f t="shared" si="155"/>
        <v/>
      </c>
      <c r="Q164" s="56" t="str">
        <f t="shared" si="156"/>
        <v/>
      </c>
      <c r="R164" s="56" t="str">
        <f t="shared" si="157"/>
        <v/>
      </c>
      <c r="S164" s="56" t="str">
        <f t="shared" si="158"/>
        <v/>
      </c>
      <c r="T164" s="56" t="str">
        <f t="shared" si="159"/>
        <v/>
      </c>
      <c r="U164" s="56" t="str">
        <f t="shared" si="160"/>
        <v/>
      </c>
      <c r="V164" s="56" t="str">
        <f t="shared" si="161"/>
        <v/>
      </c>
      <c r="W164" s="56" t="str">
        <f t="shared" si="162"/>
        <v/>
      </c>
      <c r="X164" s="56" t="str">
        <f t="shared" si="163"/>
        <v/>
      </c>
      <c r="Y164" s="56" t="str">
        <f t="shared" si="164"/>
        <v/>
      </c>
      <c r="Z164" s="56" t="str">
        <f t="shared" si="165"/>
        <v/>
      </c>
      <c r="AA164" s="56" t="str">
        <f t="shared" si="166"/>
        <v/>
      </c>
      <c r="AB164" s="56" t="str">
        <f t="shared" si="167"/>
        <v/>
      </c>
      <c r="AC164" s="56" t="str">
        <f t="shared" si="168"/>
        <v/>
      </c>
      <c r="AD164" s="56" t="str">
        <f t="shared" si="169"/>
        <v/>
      </c>
      <c r="AE164" s="56" t="str">
        <f t="shared" si="170"/>
        <v/>
      </c>
      <c r="AF164" s="56" t="str">
        <f t="shared" si="171"/>
        <v/>
      </c>
      <c r="AG164" s="56" t="str">
        <f t="shared" si="172"/>
        <v/>
      </c>
      <c r="AH164" s="56" t="str">
        <f t="shared" si="173"/>
        <v/>
      </c>
      <c r="AI164" s="56" t="str">
        <f t="shared" si="174"/>
        <v/>
      </c>
      <c r="AJ164" s="74" t="str">
        <f t="shared" si="175"/>
        <v/>
      </c>
      <c r="AK164" s="30"/>
    </row>
    <row r="165" spans="1:37" s="17" customFormat="1" ht="15.75" hidden="1">
      <c r="A165" s="19" t="str">
        <f>IF($A$1="","",IF(MAX($A$9:A164)+1&gt;$A$1,"",MAX($A$9:A164)+1))</f>
        <v/>
      </c>
      <c r="B165" s="12" t="str">
        <f t="shared" si="141"/>
        <v/>
      </c>
      <c r="C165" s="13" t="str">
        <f t="shared" si="142"/>
        <v/>
      </c>
      <c r="D165" s="14" t="str">
        <f t="shared" si="143"/>
        <v/>
      </c>
      <c r="E165" s="23" t="str">
        <f t="shared" si="144"/>
        <v/>
      </c>
      <c r="F165" s="56" t="str">
        <f t="shared" si="145"/>
        <v/>
      </c>
      <c r="G165" s="56" t="str">
        <f t="shared" si="146"/>
        <v/>
      </c>
      <c r="H165" s="56" t="str">
        <f t="shared" si="147"/>
        <v/>
      </c>
      <c r="I165" s="56" t="str">
        <f t="shared" si="148"/>
        <v/>
      </c>
      <c r="J165" s="56" t="str">
        <f t="shared" si="149"/>
        <v/>
      </c>
      <c r="K165" s="56" t="str">
        <f t="shared" si="150"/>
        <v/>
      </c>
      <c r="L165" s="56" t="str">
        <f t="shared" si="151"/>
        <v/>
      </c>
      <c r="M165" s="56" t="str">
        <f t="shared" si="152"/>
        <v/>
      </c>
      <c r="N165" s="56" t="str">
        <f t="shared" si="153"/>
        <v/>
      </c>
      <c r="O165" s="56" t="str">
        <f t="shared" si="154"/>
        <v/>
      </c>
      <c r="P165" s="56" t="str">
        <f t="shared" si="155"/>
        <v/>
      </c>
      <c r="Q165" s="56" t="str">
        <f t="shared" si="156"/>
        <v/>
      </c>
      <c r="R165" s="56" t="str">
        <f t="shared" si="157"/>
        <v/>
      </c>
      <c r="S165" s="56" t="str">
        <f t="shared" si="158"/>
        <v/>
      </c>
      <c r="T165" s="56" t="str">
        <f t="shared" si="159"/>
        <v/>
      </c>
      <c r="U165" s="56" t="str">
        <f t="shared" si="160"/>
        <v/>
      </c>
      <c r="V165" s="56" t="str">
        <f t="shared" si="161"/>
        <v/>
      </c>
      <c r="W165" s="56" t="str">
        <f t="shared" si="162"/>
        <v/>
      </c>
      <c r="X165" s="56" t="str">
        <f t="shared" si="163"/>
        <v/>
      </c>
      <c r="Y165" s="56" t="str">
        <f t="shared" si="164"/>
        <v/>
      </c>
      <c r="Z165" s="56" t="str">
        <f t="shared" si="165"/>
        <v/>
      </c>
      <c r="AA165" s="56" t="str">
        <f t="shared" si="166"/>
        <v/>
      </c>
      <c r="AB165" s="56" t="str">
        <f t="shared" si="167"/>
        <v/>
      </c>
      <c r="AC165" s="56" t="str">
        <f t="shared" si="168"/>
        <v/>
      </c>
      <c r="AD165" s="56" t="str">
        <f t="shared" si="169"/>
        <v/>
      </c>
      <c r="AE165" s="56" t="str">
        <f t="shared" si="170"/>
        <v/>
      </c>
      <c r="AF165" s="56" t="str">
        <f t="shared" si="171"/>
        <v/>
      </c>
      <c r="AG165" s="56" t="str">
        <f t="shared" si="172"/>
        <v/>
      </c>
      <c r="AH165" s="56" t="str">
        <f t="shared" si="173"/>
        <v/>
      </c>
      <c r="AI165" s="56" t="str">
        <f t="shared" si="174"/>
        <v/>
      </c>
      <c r="AJ165" s="74" t="str">
        <f t="shared" si="175"/>
        <v/>
      </c>
      <c r="AK165" s="30"/>
    </row>
    <row r="166" spans="1:37" s="17" customFormat="1" ht="15.75" hidden="1">
      <c r="A166" s="19" t="str">
        <f>IF($A$1="","",IF(MAX($A$9:A165)+1&gt;$A$1,"",MAX($A$9:A165)+1))</f>
        <v/>
      </c>
      <c r="B166" s="12" t="str">
        <f t="shared" si="141"/>
        <v/>
      </c>
      <c r="C166" s="13" t="str">
        <f t="shared" si="142"/>
        <v/>
      </c>
      <c r="D166" s="14" t="str">
        <f t="shared" si="143"/>
        <v/>
      </c>
      <c r="E166" s="23" t="str">
        <f t="shared" si="144"/>
        <v/>
      </c>
      <c r="F166" s="56" t="str">
        <f t="shared" si="145"/>
        <v/>
      </c>
      <c r="G166" s="56" t="str">
        <f t="shared" si="146"/>
        <v/>
      </c>
      <c r="H166" s="56" t="str">
        <f t="shared" si="147"/>
        <v/>
      </c>
      <c r="I166" s="56" t="str">
        <f t="shared" si="148"/>
        <v/>
      </c>
      <c r="J166" s="56" t="str">
        <f t="shared" si="149"/>
        <v/>
      </c>
      <c r="K166" s="56" t="str">
        <f t="shared" si="150"/>
        <v/>
      </c>
      <c r="L166" s="56" t="str">
        <f t="shared" si="151"/>
        <v/>
      </c>
      <c r="M166" s="56" t="str">
        <f t="shared" si="152"/>
        <v/>
      </c>
      <c r="N166" s="56" t="str">
        <f t="shared" si="153"/>
        <v/>
      </c>
      <c r="O166" s="56" t="str">
        <f t="shared" si="154"/>
        <v/>
      </c>
      <c r="P166" s="56" t="str">
        <f t="shared" si="155"/>
        <v/>
      </c>
      <c r="Q166" s="56" t="str">
        <f t="shared" si="156"/>
        <v/>
      </c>
      <c r="R166" s="56" t="str">
        <f t="shared" si="157"/>
        <v/>
      </c>
      <c r="S166" s="56" t="str">
        <f t="shared" si="158"/>
        <v/>
      </c>
      <c r="T166" s="56" t="str">
        <f t="shared" si="159"/>
        <v/>
      </c>
      <c r="U166" s="56" t="str">
        <f t="shared" si="160"/>
        <v/>
      </c>
      <c r="V166" s="56" t="str">
        <f t="shared" si="161"/>
        <v/>
      </c>
      <c r="W166" s="56" t="str">
        <f t="shared" si="162"/>
        <v/>
      </c>
      <c r="X166" s="56" t="str">
        <f t="shared" si="163"/>
        <v/>
      </c>
      <c r="Y166" s="56" t="str">
        <f t="shared" si="164"/>
        <v/>
      </c>
      <c r="Z166" s="56" t="str">
        <f t="shared" si="165"/>
        <v/>
      </c>
      <c r="AA166" s="56" t="str">
        <f t="shared" si="166"/>
        <v/>
      </c>
      <c r="AB166" s="56" t="str">
        <f t="shared" si="167"/>
        <v/>
      </c>
      <c r="AC166" s="56" t="str">
        <f t="shared" si="168"/>
        <v/>
      </c>
      <c r="AD166" s="56" t="str">
        <f t="shared" si="169"/>
        <v/>
      </c>
      <c r="AE166" s="56" t="str">
        <f t="shared" si="170"/>
        <v/>
      </c>
      <c r="AF166" s="56" t="str">
        <f t="shared" si="171"/>
        <v/>
      </c>
      <c r="AG166" s="56" t="str">
        <f t="shared" si="172"/>
        <v/>
      </c>
      <c r="AH166" s="56" t="str">
        <f t="shared" si="173"/>
        <v/>
      </c>
      <c r="AI166" s="56" t="str">
        <f t="shared" si="174"/>
        <v/>
      </c>
      <c r="AJ166" s="74" t="str">
        <f t="shared" si="175"/>
        <v/>
      </c>
      <c r="AK166" s="30"/>
    </row>
    <row r="167" spans="1:37" s="17" customFormat="1" ht="15.75" hidden="1">
      <c r="A167" s="19" t="str">
        <f>IF($A$1="","",IF(MAX($A$9:A166)+1&gt;$A$1,"",MAX($A$9:A166)+1))</f>
        <v/>
      </c>
      <c r="B167" s="12" t="str">
        <f t="shared" si="141"/>
        <v/>
      </c>
      <c r="C167" s="13" t="str">
        <f t="shared" si="142"/>
        <v/>
      </c>
      <c r="D167" s="14" t="str">
        <f t="shared" si="143"/>
        <v/>
      </c>
      <c r="E167" s="23" t="str">
        <f t="shared" si="144"/>
        <v/>
      </c>
      <c r="F167" s="56" t="str">
        <f t="shared" si="145"/>
        <v/>
      </c>
      <c r="G167" s="56" t="str">
        <f t="shared" si="146"/>
        <v/>
      </c>
      <c r="H167" s="56" t="str">
        <f t="shared" si="147"/>
        <v/>
      </c>
      <c r="I167" s="56" t="str">
        <f t="shared" si="148"/>
        <v/>
      </c>
      <c r="J167" s="56" t="str">
        <f t="shared" si="149"/>
        <v/>
      </c>
      <c r="K167" s="56" t="str">
        <f t="shared" si="150"/>
        <v/>
      </c>
      <c r="L167" s="56" t="str">
        <f t="shared" si="151"/>
        <v/>
      </c>
      <c r="M167" s="56" t="str">
        <f t="shared" si="152"/>
        <v/>
      </c>
      <c r="N167" s="56" t="str">
        <f t="shared" si="153"/>
        <v/>
      </c>
      <c r="O167" s="56" t="str">
        <f t="shared" si="154"/>
        <v/>
      </c>
      <c r="P167" s="56" t="str">
        <f t="shared" si="155"/>
        <v/>
      </c>
      <c r="Q167" s="56" t="str">
        <f t="shared" si="156"/>
        <v/>
      </c>
      <c r="R167" s="56" t="str">
        <f t="shared" si="157"/>
        <v/>
      </c>
      <c r="S167" s="56" t="str">
        <f t="shared" si="158"/>
        <v/>
      </c>
      <c r="T167" s="56" t="str">
        <f t="shared" si="159"/>
        <v/>
      </c>
      <c r="U167" s="56" t="str">
        <f t="shared" si="160"/>
        <v/>
      </c>
      <c r="V167" s="56" t="str">
        <f t="shared" si="161"/>
        <v/>
      </c>
      <c r="W167" s="56" t="str">
        <f t="shared" si="162"/>
        <v/>
      </c>
      <c r="X167" s="56" t="str">
        <f t="shared" si="163"/>
        <v/>
      </c>
      <c r="Y167" s="56" t="str">
        <f t="shared" si="164"/>
        <v/>
      </c>
      <c r="Z167" s="56" t="str">
        <f t="shared" si="165"/>
        <v/>
      </c>
      <c r="AA167" s="56" t="str">
        <f t="shared" si="166"/>
        <v/>
      </c>
      <c r="AB167" s="56" t="str">
        <f t="shared" si="167"/>
        <v/>
      </c>
      <c r="AC167" s="56" t="str">
        <f t="shared" si="168"/>
        <v/>
      </c>
      <c r="AD167" s="56" t="str">
        <f t="shared" si="169"/>
        <v/>
      </c>
      <c r="AE167" s="56" t="str">
        <f t="shared" si="170"/>
        <v/>
      </c>
      <c r="AF167" s="56" t="str">
        <f t="shared" si="171"/>
        <v/>
      </c>
      <c r="AG167" s="56" t="str">
        <f t="shared" si="172"/>
        <v/>
      </c>
      <c r="AH167" s="56" t="str">
        <f t="shared" si="173"/>
        <v/>
      </c>
      <c r="AI167" s="56" t="str">
        <f t="shared" si="174"/>
        <v/>
      </c>
      <c r="AJ167" s="74" t="str">
        <f t="shared" si="175"/>
        <v/>
      </c>
      <c r="AK167" s="30"/>
    </row>
    <row r="168" spans="1:37" s="17" customFormat="1" ht="15.75" hidden="1">
      <c r="A168" s="19" t="str">
        <f>IF($A$1="","",IF(MAX($A$9:A167)+1&gt;$A$1,"",MAX($A$9:A167)+1))</f>
        <v/>
      </c>
      <c r="B168" s="12" t="str">
        <f t="shared" si="141"/>
        <v/>
      </c>
      <c r="C168" s="13" t="str">
        <f t="shared" si="142"/>
        <v/>
      </c>
      <c r="D168" s="14" t="str">
        <f t="shared" si="143"/>
        <v/>
      </c>
      <c r="E168" s="23" t="str">
        <f t="shared" si="144"/>
        <v/>
      </c>
      <c r="F168" s="56" t="str">
        <f t="shared" si="145"/>
        <v/>
      </c>
      <c r="G168" s="56" t="str">
        <f t="shared" si="146"/>
        <v/>
      </c>
      <c r="H168" s="56" t="str">
        <f t="shared" si="147"/>
        <v/>
      </c>
      <c r="I168" s="56" t="str">
        <f t="shared" si="148"/>
        <v/>
      </c>
      <c r="J168" s="56" t="str">
        <f t="shared" si="149"/>
        <v/>
      </c>
      <c r="K168" s="56" t="str">
        <f t="shared" si="150"/>
        <v/>
      </c>
      <c r="L168" s="56" t="str">
        <f t="shared" si="151"/>
        <v/>
      </c>
      <c r="M168" s="56" t="str">
        <f t="shared" si="152"/>
        <v/>
      </c>
      <c r="N168" s="56" t="str">
        <f t="shared" si="153"/>
        <v/>
      </c>
      <c r="O168" s="56" t="str">
        <f t="shared" si="154"/>
        <v/>
      </c>
      <c r="P168" s="56" t="str">
        <f t="shared" si="155"/>
        <v/>
      </c>
      <c r="Q168" s="56" t="str">
        <f t="shared" si="156"/>
        <v/>
      </c>
      <c r="R168" s="56" t="str">
        <f t="shared" si="157"/>
        <v/>
      </c>
      <c r="S168" s="56" t="str">
        <f t="shared" si="158"/>
        <v/>
      </c>
      <c r="T168" s="56" t="str">
        <f t="shared" si="159"/>
        <v/>
      </c>
      <c r="U168" s="56" t="str">
        <f t="shared" si="160"/>
        <v/>
      </c>
      <c r="V168" s="56" t="str">
        <f t="shared" si="161"/>
        <v/>
      </c>
      <c r="W168" s="56" t="str">
        <f t="shared" si="162"/>
        <v/>
      </c>
      <c r="X168" s="56" t="str">
        <f t="shared" si="163"/>
        <v/>
      </c>
      <c r="Y168" s="56" t="str">
        <f t="shared" si="164"/>
        <v/>
      </c>
      <c r="Z168" s="56" t="str">
        <f t="shared" si="165"/>
        <v/>
      </c>
      <c r="AA168" s="56" t="str">
        <f t="shared" si="166"/>
        <v/>
      </c>
      <c r="AB168" s="56" t="str">
        <f t="shared" si="167"/>
        <v/>
      </c>
      <c r="AC168" s="56" t="str">
        <f t="shared" si="168"/>
        <v/>
      </c>
      <c r="AD168" s="56" t="str">
        <f t="shared" si="169"/>
        <v/>
      </c>
      <c r="AE168" s="56" t="str">
        <f t="shared" si="170"/>
        <v/>
      </c>
      <c r="AF168" s="56" t="str">
        <f t="shared" si="171"/>
        <v/>
      </c>
      <c r="AG168" s="56" t="str">
        <f t="shared" si="172"/>
        <v/>
      </c>
      <c r="AH168" s="56" t="str">
        <f t="shared" si="173"/>
        <v/>
      </c>
      <c r="AI168" s="56" t="str">
        <f t="shared" si="174"/>
        <v/>
      </c>
      <c r="AJ168" s="74" t="str">
        <f t="shared" si="175"/>
        <v/>
      </c>
      <c r="AK168" s="30"/>
    </row>
    <row r="169" spans="1:37" s="17" customFormat="1" ht="15.75" hidden="1">
      <c r="A169" s="19" t="str">
        <f>IF($A$1="","",IF(MAX($A$9:A168)+1&gt;$A$1,"",MAX($A$9:A168)+1))</f>
        <v/>
      </c>
      <c r="B169" s="12" t="str">
        <f t="shared" si="141"/>
        <v/>
      </c>
      <c r="C169" s="13" t="str">
        <f t="shared" si="142"/>
        <v/>
      </c>
      <c r="D169" s="14" t="str">
        <f t="shared" si="143"/>
        <v/>
      </c>
      <c r="E169" s="23" t="str">
        <f t="shared" si="144"/>
        <v/>
      </c>
      <c r="F169" s="56" t="str">
        <f t="shared" si="145"/>
        <v/>
      </c>
      <c r="G169" s="56" t="str">
        <f t="shared" si="146"/>
        <v/>
      </c>
      <c r="H169" s="56" t="str">
        <f t="shared" si="147"/>
        <v/>
      </c>
      <c r="I169" s="56" t="str">
        <f t="shared" si="148"/>
        <v/>
      </c>
      <c r="J169" s="56" t="str">
        <f t="shared" si="149"/>
        <v/>
      </c>
      <c r="K169" s="56" t="str">
        <f t="shared" si="150"/>
        <v/>
      </c>
      <c r="L169" s="56" t="str">
        <f t="shared" si="151"/>
        <v/>
      </c>
      <c r="M169" s="56" t="str">
        <f t="shared" si="152"/>
        <v/>
      </c>
      <c r="N169" s="56" t="str">
        <f t="shared" si="153"/>
        <v/>
      </c>
      <c r="O169" s="56" t="str">
        <f t="shared" si="154"/>
        <v/>
      </c>
      <c r="P169" s="56" t="str">
        <f t="shared" si="155"/>
        <v/>
      </c>
      <c r="Q169" s="56" t="str">
        <f t="shared" si="156"/>
        <v/>
      </c>
      <c r="R169" s="56" t="str">
        <f t="shared" si="157"/>
        <v/>
      </c>
      <c r="S169" s="56" t="str">
        <f t="shared" si="158"/>
        <v/>
      </c>
      <c r="T169" s="56" t="str">
        <f t="shared" si="159"/>
        <v/>
      </c>
      <c r="U169" s="56" t="str">
        <f t="shared" si="160"/>
        <v/>
      </c>
      <c r="V169" s="56" t="str">
        <f t="shared" si="161"/>
        <v/>
      </c>
      <c r="W169" s="56" t="str">
        <f t="shared" si="162"/>
        <v/>
      </c>
      <c r="X169" s="56" t="str">
        <f t="shared" si="163"/>
        <v/>
      </c>
      <c r="Y169" s="56" t="str">
        <f t="shared" si="164"/>
        <v/>
      </c>
      <c r="Z169" s="56" t="str">
        <f t="shared" si="165"/>
        <v/>
      </c>
      <c r="AA169" s="56" t="str">
        <f t="shared" si="166"/>
        <v/>
      </c>
      <c r="AB169" s="56" t="str">
        <f t="shared" si="167"/>
        <v/>
      </c>
      <c r="AC169" s="56" t="str">
        <f t="shared" si="168"/>
        <v/>
      </c>
      <c r="AD169" s="56" t="str">
        <f t="shared" si="169"/>
        <v/>
      </c>
      <c r="AE169" s="56" t="str">
        <f t="shared" si="170"/>
        <v/>
      </c>
      <c r="AF169" s="56" t="str">
        <f t="shared" si="171"/>
        <v/>
      </c>
      <c r="AG169" s="56" t="str">
        <f t="shared" si="172"/>
        <v/>
      </c>
      <c r="AH169" s="56" t="str">
        <f t="shared" si="173"/>
        <v/>
      </c>
      <c r="AI169" s="56" t="str">
        <f t="shared" si="174"/>
        <v/>
      </c>
      <c r="AJ169" s="74" t="str">
        <f t="shared" si="175"/>
        <v/>
      </c>
      <c r="AK169" s="30"/>
    </row>
    <row r="170" spans="1:37" s="17" customFormat="1" ht="15.75" hidden="1">
      <c r="A170" s="19" t="str">
        <f>IF($A$1="","",IF(MAX($A$9:A169)+1&gt;$A$1,"",MAX($A$9:A169)+1))</f>
        <v/>
      </c>
      <c r="B170" s="12" t="str">
        <f t="shared" ref="B170:B199" si="176">IF(A170="","",IF(VLOOKUP(A170,Bangke,3,0)="","",VLOOKUP(A170,Bangke,3,0)))</f>
        <v/>
      </c>
      <c r="C170" s="13" t="str">
        <f t="shared" ref="C170:C199" si="177">IF(A170="","",IF(VLOOKUP(A170,Bangke,4,0)="","",VLOOKUP(A170,Bangke,4,0)))</f>
        <v/>
      </c>
      <c r="D170" s="14" t="str">
        <f t="shared" ref="D170:D199" si="178">IF(A170="","",VLOOKUP(A170,Bangke,6,0))</f>
        <v/>
      </c>
      <c r="E170" s="23" t="str">
        <f t="shared" ref="E170:E199" si="179">IF(A170="","",VLOOKUP(A170,Bangke,8,0))</f>
        <v/>
      </c>
      <c r="F170" s="56" t="str">
        <f t="shared" ref="F170:F199" si="180">IF($A170="","",(IF(VLOOKUP($A170,Bangke,9,0)=$F$6,VLOOKUP($A170,Bangke,11,0),IF(VLOOKUP($A170,Bangke,12,0)=$F$6,VLOOKUP($A170,Bangke,14,0),IF(VLOOKUP($A170,Bangke,15,0)=$F$6,VLOOKUP($A170,Bangke,17,0),IF(VLOOKUP($A170,Bangke,18,0)=$F$6,VLOOKUP($A170,Bangke,20,0),IF(VLOOKUP($A170,Bangke,21,0)=$F$6,VLOOKUP($A170,Bangke,23,0),IF(VLOOKUP($A170,Bangke,24,0)=$F$6,VLOOKUP($A170,Bangke,26,0),IF(VLOOKUP($A170,Bangke,27,0)=$F$6,VLOOKUP($A170,Bangke,29,0),0)))))))))</f>
        <v/>
      </c>
      <c r="G170" s="56" t="str">
        <f t="shared" ref="G170:G199" si="181">IF($A170="","",(IF(VLOOKUP($A170,Bangke,9,0)=$G$6,VLOOKUP($A170,Bangke,11,0),IF(VLOOKUP($A170,Bangke,12,0)=$G$6,VLOOKUP($A170,Bangke,14,0),IF(VLOOKUP($A170,Bangke,15,0)=$G$6,VLOOKUP($A170,Bangke,17,0),IF(VLOOKUP($A170,Bangke,18,0)=$G$6,VLOOKUP($A170,Bangke,20,0),IF(VLOOKUP($A170,Bangke,21,0)=$G$6,VLOOKUP($A170,Bangke,23,0),IF(VLOOKUP($A170,Bangke,24,0)=$G$6,VLOOKUP($A170,Bangke,26,0),IF(VLOOKUP($A170,Bangke,27,0)=$G$6,VLOOKUP($A170,Bangke,29,0),0)))))))))</f>
        <v/>
      </c>
      <c r="H170" s="56" t="str">
        <f t="shared" ref="H170:H199" si="182">IF($A170="","",(IF(VLOOKUP($A170,Bangke,9,0)=$H$6,VLOOKUP($A170,Bangke,11,0),IF(VLOOKUP($A170,Bangke,12,0)=$H$6,VLOOKUP($A170,Bangke,14,0),IF(VLOOKUP($A170,Bangke,15,0)=$H$6,VLOOKUP($A170,Bangke,17,0),IF(VLOOKUP($A170,Bangke,18,0)=$H$6,VLOOKUP($A170,Bangke,20,0),IF(VLOOKUP($A170,Bangke,21,0)=$H$6,VLOOKUP($A170,Bangke,23,0),IF(VLOOKUP($A170,Bangke,24,0)=$H$6,VLOOKUP($A170,Bangke,26,0),IF(VLOOKUP($A170,Bangke,27,0)=$H$6,VLOOKUP($A170,Bangke,29,0),0)))))))))</f>
        <v/>
      </c>
      <c r="I170" s="56" t="str">
        <f t="shared" ref="I170:I199" si="183">IF($A170="","",(IF(VLOOKUP($A170,Bangke,9,0)=$I$6,VLOOKUP($A170,Bangke,11,0),IF(VLOOKUP($A170,Bangke,12,0)=$I$6,VLOOKUP($A170,Bangke,14,0),IF(VLOOKUP($A170,Bangke,15,0)=$I$6,VLOOKUP($A170,Bangke,17,0),IF(VLOOKUP($A170,Bangke,18,0)=$I$6,VLOOKUP($A170,Bangke,20,0),IF(VLOOKUP($A170,Bangke,21,0)=$I$6,VLOOKUP($A170,Bangke,23,0),IF(VLOOKUP($A170,Bangke,24,0)=$I$6,VLOOKUP($A170,Bangke,26,0),IF(VLOOKUP($A170,Bangke,27,0)=$I$6,VLOOKUP($A170,Bangke,29,0),0)))))))))</f>
        <v/>
      </c>
      <c r="J170" s="56" t="str">
        <f t="shared" ref="J170:J199" si="184">IF($A170="","",(IF(VLOOKUP($A170,Bangke,9,0)=$J$6,VLOOKUP($A170,Bangke,11,0),IF(VLOOKUP($A170,Bangke,12,0)=$J$6,VLOOKUP($A170,Bangke,14,0),IF(VLOOKUP($A170,Bangke,15,0)=$J$6,VLOOKUP($A170,Bangke,17,0),IF(VLOOKUP($A170,Bangke,18,0)=$J$6,VLOOKUP($A170,Bangke,20,0),IF(VLOOKUP($A170,Bangke,21,0)=$J$6,VLOOKUP($A170,Bangke,23,0),IF(VLOOKUP($A170,Bangke,24,0)=$J$6,VLOOKUP($A170,Bangke,26,0),IF(VLOOKUP($A170,Bangke,27,0)=$J$6,VLOOKUP($A170,Bangke,29,0),0)))))))))</f>
        <v/>
      </c>
      <c r="K170" s="56" t="str">
        <f t="shared" ref="K170:K199" si="185">IF($A170="","",(IF(VLOOKUP($A170,Bangke,9,0)=$K$6,VLOOKUP($A170,Bangke,11,0),IF(VLOOKUP($A170,Bangke,12,0)=$K$6,VLOOKUP($A170,Bangke,14,0),IF(VLOOKUP($A170,Bangke,15,0)=$K$6,VLOOKUP($A170,Bangke,17,0),IF(VLOOKUP($A170,Bangke,18,0)=$K$6,VLOOKUP($A170,Bangke,20,0),IF(VLOOKUP($A170,Bangke,21,0)=$K$6,VLOOKUP($A170,Bangke,23,0),IF(VLOOKUP($A170,Bangke,24,0)=$K$6,VLOOKUP($A170,Bangke,26,0),IF(VLOOKUP($A170,Bangke,27,0)=$K$6,VLOOKUP($A170,Bangke,29,0),0)))))))))</f>
        <v/>
      </c>
      <c r="L170" s="56" t="str">
        <f t="shared" ref="L170:L199" si="186">IF($A170="","",(IF(VLOOKUP($A170,Bangke,9,0)=$L$6,VLOOKUP($A170,Bangke,11,0),IF(VLOOKUP($A170,Bangke,12,0)=$L$6,VLOOKUP($A170,Bangke,14,0),IF(VLOOKUP($A170,Bangke,15,0)=$L$6,VLOOKUP($A170,Bangke,17,0),IF(VLOOKUP($A170,Bangke,18,0)=$L$6,VLOOKUP($A170,Bangke,20,0),IF(VLOOKUP($A170,Bangke,21,0)=$L$6,VLOOKUP($A170,Bangke,23,0),IF(VLOOKUP($A170,Bangke,24,0)=$L$6,VLOOKUP($A170,Bangke,26,0),IF(VLOOKUP($A170,Bangke,27,0)=$L$6,VLOOKUP($A170,Bangke,29,0),0)))))))))</f>
        <v/>
      </c>
      <c r="M170" s="56" t="str">
        <f t="shared" ref="M170:M199" si="187">IF($A170="","",(IF(VLOOKUP($A170,Bangke,9,0)=$M$6,VLOOKUP($A170,Bangke,11,0),IF(VLOOKUP($A170,Bangke,12,0)=$M$6,VLOOKUP($A170,Bangke,14,0),IF(VLOOKUP($A170,Bangke,15,0)=$M$6,VLOOKUP($A170,Bangke,17,0),IF(VLOOKUP($A170,Bangke,18,0)=$M$6,VLOOKUP($A170,Bangke,20,0),IF(VLOOKUP($A170,Bangke,21,0)=$M$6,VLOOKUP($A170,Bangke,23,0),IF(VLOOKUP($A170,Bangke,24,0)=$M$6,VLOOKUP($A170,Bangke,26,0),IF(VLOOKUP($A170,Bangke,27,0)=$M$6,VLOOKUP($A170,Bangke,29,0),0)))))))))</f>
        <v/>
      </c>
      <c r="N170" s="56" t="str">
        <f t="shared" ref="N170:N199" si="188">IF($A170="","",(IF(VLOOKUP($A170,Bangke,9,0)=$N$6,VLOOKUP($A170,Bangke,11,0),IF(VLOOKUP($A170,Bangke,12,0)=$N$6,VLOOKUP($A170,Bangke,14,0),IF(VLOOKUP($A170,Bangke,15,0)=$N$6,VLOOKUP($A170,Bangke,17,0),IF(VLOOKUP($A170,Bangke,18,0)=$N$6,VLOOKUP($A170,Bangke,20,0),IF(VLOOKUP($A170,Bangke,21,0)=$N$6,VLOOKUP($A170,Bangke,23,0),IF(VLOOKUP($A170,Bangke,24,0)=$N$6,VLOOKUP($A170,Bangke,26,0),IF(VLOOKUP($A170,Bangke,27,0)=$N$6,VLOOKUP($A170,Bangke,29,0),0)))))))))</f>
        <v/>
      </c>
      <c r="O170" s="56" t="str">
        <f t="shared" ref="O170:O199" si="189">IF($A170="","",(IF(VLOOKUP($A170,Bangke,9,0)=$O$6,VLOOKUP($A170,Bangke,11,0),IF(VLOOKUP($A170,Bangke,12,0)=$O$6,VLOOKUP($A170,Bangke,14,0),IF(VLOOKUP($A170,Bangke,15,0)=$O$6,VLOOKUP($A170,Bangke,17,0),IF(VLOOKUP($A170,Bangke,18,0)=$O$6,VLOOKUP($A170,Bangke,20,0),IF(VLOOKUP($A170,Bangke,21,0)=$O$6,VLOOKUP($A170,Bangke,23,0),IF(VLOOKUP($A170,Bangke,24,0)=$O$6,VLOOKUP($A170,Bangke,26,0),IF(VLOOKUP($A170,Bangke,27,0)=$O$6,VLOOKUP($A170,Bangke,29,0),0)))))))))</f>
        <v/>
      </c>
      <c r="P170" s="56" t="str">
        <f t="shared" ref="P170:P199" si="190">IF($A170="","",(IF(VLOOKUP($A170,Bangke,9,0)=$P$6,VLOOKUP($A170,Bangke,11,0),IF(VLOOKUP($A170,Bangke,12,0)=$P$6,VLOOKUP($A170,Bangke,14,0),IF(VLOOKUP($A170,Bangke,15,0)=$P$6,VLOOKUP($A170,Bangke,17,0),IF(VLOOKUP($A170,Bangke,18,0)=$P$6,VLOOKUP($A170,Bangke,20,0),IF(VLOOKUP($A170,Bangke,21,0)=$P$6,VLOOKUP($A170,Bangke,23,0),IF(VLOOKUP($A170,Bangke,24,0)=$P$6,VLOOKUP($A170,Bangke,26,0),IF(VLOOKUP($A170,Bangke,27,0)=$P$6,VLOOKUP($A170,Bangke,29,0),0)))))))))</f>
        <v/>
      </c>
      <c r="Q170" s="56" t="str">
        <f t="shared" ref="Q170:Q199" si="191">IF($A170="","",(IF(VLOOKUP($A170,Bangke,9,0)=$Q$6,VLOOKUP($A170,Bangke,11,0),IF(VLOOKUP($A170,Bangke,12,0)=$Q$6,VLOOKUP($A170,Bangke,14,0),IF(VLOOKUP($A170,Bangke,15,0)=$Q$6,VLOOKUP($A170,Bangke,17,0),IF(VLOOKUP($A170,Bangke,18,0)=$Q$6,VLOOKUP($A170,Bangke,20,0),IF(VLOOKUP($A170,Bangke,21,0)=$Q$6,VLOOKUP($A170,Bangke,23,0),IF(VLOOKUP($A170,Bangke,24,0)=$Q$6,VLOOKUP($A170,Bangke,26,0),IF(VLOOKUP($A170,Bangke,27,0)=$Q$6,VLOOKUP($A170,Bangke,29,0),0)))))))))</f>
        <v/>
      </c>
      <c r="R170" s="56" t="str">
        <f t="shared" ref="R170:R199" si="192">IF($A170="","",(IF(VLOOKUP($A170,Bangke,9,0)=$R$6,VLOOKUP($A170,Bangke,11,0),IF(VLOOKUP($A170,Bangke,12,0)=$R$6,VLOOKUP($A170,Bangke,14,0),IF(VLOOKUP($A170,Bangke,15,0)=$R$6,VLOOKUP($A170,Bangke,17,0),IF(VLOOKUP($A170,Bangke,18,0)=$R$6,VLOOKUP($A170,Bangke,20,0),IF(VLOOKUP($A170,Bangke,21,0)=$R$6,VLOOKUP($A170,Bangke,23,0),IF(VLOOKUP($A170,Bangke,24,0)=$R$6,VLOOKUP($A170,Bangke,26,0),IF(VLOOKUP($A170,Bangke,27,0)=$R$6,VLOOKUP($A170,Bangke,29,0),0)))))))))</f>
        <v/>
      </c>
      <c r="S170" s="56" t="str">
        <f t="shared" ref="S170:S199" si="193">IF($A170="","",(IF(VLOOKUP($A170,Bangke,9,0)=$S$6,VLOOKUP($A170,Bangke,11,0),IF(VLOOKUP($A170,Bangke,12,0)=$S$6,VLOOKUP($A170,Bangke,14,0),IF(VLOOKUP($A170,Bangke,15,0)=$S$6,VLOOKUP($A170,Bangke,17,0),IF(VLOOKUP($A170,Bangke,18,0)=$S$6,VLOOKUP($A170,Bangke,20,0),IF(VLOOKUP($A170,Bangke,21,0)=$S$6,VLOOKUP($A170,Bangke,23,0),IF(VLOOKUP($A170,Bangke,24,0)=$S$6,VLOOKUP($A170,Bangke,26,0),IF(VLOOKUP($A170,Bangke,27,0)=$S$6,VLOOKUP($A170,Bangke,29,0),0)))))))))</f>
        <v/>
      </c>
      <c r="T170" s="56" t="str">
        <f t="shared" ref="T170:T199" si="194">IF($A170="","",(IF(VLOOKUP($A170,Bangke,9,0)=$T$6,VLOOKUP($A170,Bangke,11,0),IF(VLOOKUP($A170,Bangke,12,0)=$T$6,VLOOKUP($A170,Bangke,14,0),IF(VLOOKUP($A170,Bangke,15,0)=$T$6,VLOOKUP($A170,Bangke,17,0),IF(VLOOKUP($A170,Bangke,18,0)=$T$6,VLOOKUP($A170,Bangke,20,0),IF(VLOOKUP($A170,Bangke,21,0)=$T$6,VLOOKUP($A170,Bangke,23,0),IF(VLOOKUP($A170,Bangke,24,0)=$T$6,VLOOKUP($A170,Bangke,26,0),IF(VLOOKUP($A170,Bangke,27,0)=$T$6,VLOOKUP($A170,Bangke,29,0),0)))))))))</f>
        <v/>
      </c>
      <c r="U170" s="56" t="str">
        <f t="shared" ref="U170:U199" si="195">IF($A170="","",(IF(VLOOKUP($A170,Bangke,9,0)=$U$6,VLOOKUP($A170,Bangke,11,0),IF(VLOOKUP($A170,Bangke,12,0)=$U$6,VLOOKUP($A170,Bangke,14,0),IF(VLOOKUP($A170,Bangke,15,0)=$U$6,VLOOKUP($A170,Bangke,17,0),IF(VLOOKUP($A170,Bangke,18,0)=$U$6,VLOOKUP($A170,Bangke,20,0),IF(VLOOKUP($A170,Bangke,21,0)=$U$6,VLOOKUP($A170,Bangke,23,0),IF(VLOOKUP($A170,Bangke,24,0)=$U$6,VLOOKUP($A170,Bangke,26,0),IF(VLOOKUP($A170,Bangke,27,0)=$U$6,VLOOKUP($A170,Bangke,29,0),0)))))))))</f>
        <v/>
      </c>
      <c r="V170" s="56" t="str">
        <f t="shared" ref="V170:V199" si="196">IF($A170="","",(IF(VLOOKUP($A170,Bangke,9,0)=$V$6,VLOOKUP($A170,Bangke,11,0),IF(VLOOKUP($A170,Bangke,12,0)=$V$6,VLOOKUP($A170,Bangke,14,0),IF(VLOOKUP($A170,Bangke,15,0)=$V$6,VLOOKUP($A170,Bangke,17,0),IF(VLOOKUP($A170,Bangke,18,0)=$V$6,VLOOKUP($A170,Bangke,20,0),IF(VLOOKUP($A170,Bangke,21,0)=$V$6,VLOOKUP($A170,Bangke,23,0),IF(VLOOKUP($A170,Bangke,24,0)=$V$6,VLOOKUP($A170,Bangke,26,0),IF(VLOOKUP($A170,Bangke,27,0)=$V$6,VLOOKUP($A170,Bangke,29,0),0)))))))))</f>
        <v/>
      </c>
      <c r="W170" s="56" t="str">
        <f t="shared" ref="W170:W199" si="197">IF($A170="","",(IF(VLOOKUP($A170,Bangke,9,0)=$W$6,VLOOKUP($A170,Bangke,11,0),IF(VLOOKUP($A170,Bangke,12,0)=$W$6,VLOOKUP($A170,Bangke,14,0),IF(VLOOKUP($A170,Bangke,15,0)=$W$6,VLOOKUP($A170,Bangke,17,0),IF(VLOOKUP($A170,Bangke,18,0)=$W$6,VLOOKUP($A170,Bangke,20,0),IF(VLOOKUP($A170,Bangke,21,0)=$W$6,VLOOKUP($A170,Bangke,23,0),IF(VLOOKUP($A170,Bangke,24,0)=$W$6,VLOOKUP($A170,Bangke,26,0),IF(VLOOKUP($A170,Bangke,27,0)=$W$6,VLOOKUP($A170,Bangke,29,0),0)))))))))</f>
        <v/>
      </c>
      <c r="X170" s="56" t="str">
        <f t="shared" ref="X170:X199" si="198">IF($A170="","",(IF(VLOOKUP($A170,Bangke,9,0)=$X$6,VLOOKUP($A170,Bangke,11,0),IF(VLOOKUP($A170,Bangke,12,0)=$X$6,VLOOKUP($A170,Bangke,14,0),IF(VLOOKUP($A170,Bangke,15,0)=$X$6,VLOOKUP($A170,Bangke,17,0),IF(VLOOKUP($A170,Bangke,18,0)=$X$6,VLOOKUP($A170,Bangke,20,0),IF(VLOOKUP($A170,Bangke,21,0)=$X$6,VLOOKUP($A170,Bangke,23,0),IF(VLOOKUP($A170,Bangke,24,0)=$X$6,VLOOKUP($A170,Bangke,26,0),IF(VLOOKUP($A170,Bangke,27,0)=$X$6,VLOOKUP($A170,Bangke,29,0),0)))))))))</f>
        <v/>
      </c>
      <c r="Y170" s="56" t="str">
        <f t="shared" ref="Y170:Y199" si="199">IF($A170="","",(IF(VLOOKUP($A170,Bangke,9,0)=$Y$6,VLOOKUP($A170,Bangke,11,0),IF(VLOOKUP($A170,Bangke,12,0)=$Y$6,VLOOKUP($A170,Bangke,14,0),IF(VLOOKUP($A170,Bangke,15,0)=$Y$6,VLOOKUP($A170,Bangke,17,0),IF(VLOOKUP($A170,Bangke,18,0)=$Y$6,VLOOKUP($A170,Bangke,20,0),IF(VLOOKUP($A170,Bangke,21,0)=$Y$6,VLOOKUP($A170,Bangke,23,0),IF(VLOOKUP($A170,Bangke,24,0)=$Y$6,VLOOKUP($A170,Bangke,26,0),IF(VLOOKUP($A170,Bangke,27,0)=$Y$6,VLOOKUP($A170,Bangke,29,0),0)))))))))</f>
        <v/>
      </c>
      <c r="Z170" s="56" t="str">
        <f t="shared" ref="Z170:Z199" si="200">IF($A170="","",(IF(VLOOKUP($A170,Bangke,9,0)=$Z$6,VLOOKUP($A170,Bangke,11,0),IF(VLOOKUP($A170,Bangke,12,0)=$Z$6,VLOOKUP($A170,Bangke,14,0),IF(VLOOKUP($A170,Bangke,15,0)=$Z$6,VLOOKUP($A170,Bangke,17,0),IF(VLOOKUP($A170,Bangke,18,0)=$Z$6,VLOOKUP($A170,Bangke,20,0),IF(VLOOKUP($A170,Bangke,21,0)=$Z$6,VLOOKUP($A170,Bangke,23,0),IF(VLOOKUP($A170,Bangke,24,0)=$Z$6,VLOOKUP($A170,Bangke,26,0),IF(VLOOKUP($A170,Bangke,27,0)=$Z$6,VLOOKUP($A170,Bangke,29,0),0)))))))))</f>
        <v/>
      </c>
      <c r="AA170" s="56" t="str">
        <f t="shared" ref="AA170:AA199" si="201">IF($A170="","",(IF(VLOOKUP($A170,Bangke,9,0)=$AAV$6,VLOOKUP($A170,Bangke,11,0),IF(VLOOKUP($A170,Bangke,12,0)=$AAV$6,VLOOKUP($A170,Bangke,14,0),IF(VLOOKUP($A170,Bangke,15,0)=$AAV$6,VLOOKUP($A170,Bangke,17,0),IF(VLOOKUP($A170,Bangke,18,0)=$AAV$6,VLOOKUP($A170,Bangke,20,0),IF(VLOOKUP($A170,Bangke,21,0)=$AAV$6,VLOOKUP($A170,Bangke,23,0),IF(VLOOKUP($A170,Bangke,24,0)=$AAV$6,VLOOKUP($A170,Bangke,26,0),IF(VLOOKUP($A170,Bangke,27,0)=$AAV$6,VLOOKUP($A170,Bangke,29,0),0)))))))))</f>
        <v/>
      </c>
      <c r="AB170" s="56" t="str">
        <f t="shared" ref="AB170:AB199" si="202">IF($A170="","",(IF(VLOOKUP($A170,Bangke,9,0)=$AB$6,VLOOKUP($A170,Bangke,11,0),IF(VLOOKUP($A170,Bangke,12,0)=$AB$6,VLOOKUP($A170,Bangke,14,0),IF(VLOOKUP($A170,Bangke,15,0)=$AB$6,VLOOKUP($A170,Bangke,17,0),IF(VLOOKUP($A170,Bangke,18,0)=$AB$6,VLOOKUP($A170,Bangke,20,0),IF(VLOOKUP($A170,Bangke,21,0)=$AB$6,VLOOKUP($A170,Bangke,23,0),IF(VLOOKUP($A170,Bangke,24,0)=$AB$6,VLOOKUP($A170,Bangke,26,0),IF(VLOOKUP($A170,Bangke,27,0)=$AB$6,VLOOKUP($A170,Bangke,29,0),0)))))))))</f>
        <v/>
      </c>
      <c r="AC170" s="56" t="str">
        <f t="shared" ref="AC170:AC199" si="203">IF($A170="","",(IF(VLOOKUP($A170,Bangke,9,0)=$AC$6,VLOOKUP($A170,Bangke,11,0),IF(VLOOKUP($A170,Bangke,12,0)=$AC$6,VLOOKUP($A170,Bangke,14,0),IF(VLOOKUP($A170,Bangke,15,0)=$AC$6,VLOOKUP($A170,Bangke,17,0),IF(VLOOKUP($A170,Bangke,18,0)=$AC$6,VLOOKUP($A170,Bangke,20,0),IF(VLOOKUP($A170,Bangke,21,0)=$AC$6,VLOOKUP($A170,Bangke,23,0),IF(VLOOKUP($A170,Bangke,24,0)=$AC$6,VLOOKUP($A170,Bangke,26,0),IF(VLOOKUP($A170,Bangke,27,0)=$AC$6,VLOOKUP($A170,Bangke,29,0),0)))))))))</f>
        <v/>
      </c>
      <c r="AD170" s="56" t="str">
        <f t="shared" ref="AD170:AD199" si="204">IF($A170="","",(IF(VLOOKUP($A170,Bangke,9,0)=$AD$6,VLOOKUP($A170,Bangke,11,0),IF(VLOOKUP($A170,Bangke,12,0)=$AD$6,VLOOKUP($A170,Bangke,14,0),IF(VLOOKUP($A170,Bangke,15,0)=$AD$6,VLOOKUP($A170,Bangke,17,0),IF(VLOOKUP($A170,Bangke,18,0)=$AD$6,VLOOKUP($A170,Bangke,20,0),IF(VLOOKUP($A170,Bangke,21,0)=$AD$6,VLOOKUP($A170,Bangke,23,0),IF(VLOOKUP($A170,Bangke,24,0)=$AD$6,VLOOKUP($A170,Bangke,26,0),IF(VLOOKUP($A170,Bangke,27,0)=$AD$6,VLOOKUP($A170,Bangke,29,0),0)))))))))</f>
        <v/>
      </c>
      <c r="AE170" s="56" t="str">
        <f t="shared" ref="AE170:AE199" si="205">IF($A170="","",(IF(VLOOKUP($A170,Bangke,9,0)=$AE$6,VLOOKUP($A170,Bangke,11,0),IF(VLOOKUP($A170,Bangke,12,0)=$AE$6,VLOOKUP($A170,Bangke,14,0),IF(VLOOKUP($A170,Bangke,15,0)=$AE$6,VLOOKUP($A170,Bangke,17,0),IF(VLOOKUP($A170,Bangke,18,0)=$AE$6,VLOOKUP($A170,Bangke,20,0),IF(VLOOKUP($A170,Bangke,21,0)=$AE$6,VLOOKUP($A170,Bangke,23,0),IF(VLOOKUP($A170,Bangke,24,0)=$AE$6,VLOOKUP($A170,Bangke,26,0),IF(VLOOKUP($A170,Bangke,27,0)=$AE$6,VLOOKUP($A170,Bangke,29,0),0)))))))))</f>
        <v/>
      </c>
      <c r="AF170" s="56" t="str">
        <f t="shared" ref="AF170:AF199" si="206">IF($A170="","",(IF(VLOOKUP($A170,Bangke,9,0)=$AF$6,VLOOKUP($A170,Bangke,11,0),IF(VLOOKUP($A170,Bangke,12,0)=$AF$6,VLOOKUP($A170,Bangke,14,0),IF(VLOOKUP($A170,Bangke,15,0)=$AF$6,VLOOKUP($A170,Bangke,17,0),IF(VLOOKUP($A170,Bangke,18,0)=$AF$6,VLOOKUP($A170,Bangke,20,0),IF(VLOOKUP($A170,Bangke,21,0)=$AF$6,VLOOKUP($A170,Bangke,23,0),IF(VLOOKUP($A170,Bangke,24,0)=$AF$6,VLOOKUP($A170,Bangke,26,0),IF(VLOOKUP($A170,Bangke,27,0)=$AF$6,VLOOKUP($A170,Bangke,29,0),0)))))))))</f>
        <v/>
      </c>
      <c r="AG170" s="56" t="str">
        <f t="shared" ref="AG170:AG199" si="207">IF($A170="","",(IF(VLOOKUP($A170,Bangke,9,0)=$AG$6,VLOOKUP($A170,Bangke,11,0),IF(VLOOKUP($A170,Bangke,12,0)=$AG$6,VLOOKUP($A170,Bangke,14,0),IF(VLOOKUP($A170,Bangke,15,0)=$AG$6,VLOOKUP($A170,Bangke,17,0),IF(VLOOKUP($A170,Bangke,18,0)=$AG$6,VLOOKUP($A170,Bangke,20,0),IF(VLOOKUP($A170,Bangke,21,0)=$AG$6,VLOOKUP($A170,Bangke,23,0),IF(VLOOKUP($A170,Bangke,24,0)=$AG$6,VLOOKUP($A170,Bangke,26,0),IF(VLOOKUP($A170,Bangke,27,0)=$AG$6,VLOOKUP($A170,Bangke,29,0),0)))))))))</f>
        <v/>
      </c>
      <c r="AH170" s="56" t="str">
        <f t="shared" ref="AH170:AH199" si="208">IF($A170="","",(IF(VLOOKUP($A170,Bangke,9,0)=$AH$6,VLOOKUP($A170,Bangke,11,0),IF(VLOOKUP($A170,Bangke,12,0)=$AH$6,VLOOKUP($A170,Bangke,14,0),IF(VLOOKUP($A170,Bangke,15,0)=$AH$6,VLOOKUP($A170,Bangke,17,0),IF(VLOOKUP($A170,Bangke,18,0)=$AH$6,VLOOKUP($A170,Bangke,20,0),IF(VLOOKUP($A170,Bangke,21,0)=$AH$6,VLOOKUP($A170,Bangke,23,0),IF(VLOOKUP($A170,Bangke,24,0)=$AH$6,VLOOKUP($A170,Bangke,26,0),IF(VLOOKUP($A170,Bangke,27,0)=$AH$6,VLOOKUP($A170,Bangke,29,0),0)))))))))</f>
        <v/>
      </c>
      <c r="AI170" s="56" t="str">
        <f t="shared" ref="AI170:AI199" si="209">IF($A170="","",(IF(VLOOKUP($A170,Bangke,9,0)=$AI$6,VLOOKUP($A170,Bangke,11,0),IF(VLOOKUP($A170,Bangke,12,0)=$AI$6,VLOOKUP($A170,Bangke,14,0),IF(VLOOKUP($A170,Bangke,15,0)=$AI$6,VLOOKUP($A170,Bangke,17,0),IF(VLOOKUP($A170,Bangke,18,0)=$AI$6,VLOOKUP($A170,Bangke,20,0),IF(VLOOKUP($A170,Bangke,21,0)=$AI$6,VLOOKUP($A170,Bangke,23,0),IF(VLOOKUP($A170,Bangke,24,0)=$AI$6,VLOOKUP($A170,Bangke,26,0),IF(VLOOKUP($A170,Bangke,27,0)=$AI$6,VLOOKUP($A170,Bangke,29,0),0)))))))))</f>
        <v/>
      </c>
      <c r="AJ170" s="74" t="str">
        <f t="shared" ref="AJ170:AJ199" si="210">IF(A170="","",VLOOKUP(A170,Bangke,24,0))</f>
        <v/>
      </c>
      <c r="AK170" s="30"/>
    </row>
    <row r="171" spans="1:37" s="17" customFormat="1" ht="15.75" hidden="1">
      <c r="A171" s="19" t="str">
        <f>IF($A$1="","",IF(MAX($A$9:A170)+1&gt;$A$1,"",MAX($A$9:A170)+1))</f>
        <v/>
      </c>
      <c r="B171" s="12" t="str">
        <f t="shared" si="176"/>
        <v/>
      </c>
      <c r="C171" s="13" t="str">
        <f t="shared" si="177"/>
        <v/>
      </c>
      <c r="D171" s="14" t="str">
        <f t="shared" si="178"/>
        <v/>
      </c>
      <c r="E171" s="23" t="str">
        <f t="shared" si="179"/>
        <v/>
      </c>
      <c r="F171" s="56" t="str">
        <f t="shared" si="180"/>
        <v/>
      </c>
      <c r="G171" s="56" t="str">
        <f t="shared" si="181"/>
        <v/>
      </c>
      <c r="H171" s="56" t="str">
        <f t="shared" si="182"/>
        <v/>
      </c>
      <c r="I171" s="56" t="str">
        <f t="shared" si="183"/>
        <v/>
      </c>
      <c r="J171" s="56" t="str">
        <f t="shared" si="184"/>
        <v/>
      </c>
      <c r="K171" s="56" t="str">
        <f t="shared" si="185"/>
        <v/>
      </c>
      <c r="L171" s="56" t="str">
        <f t="shared" si="186"/>
        <v/>
      </c>
      <c r="M171" s="56" t="str">
        <f t="shared" si="187"/>
        <v/>
      </c>
      <c r="N171" s="56" t="str">
        <f t="shared" si="188"/>
        <v/>
      </c>
      <c r="O171" s="56" t="str">
        <f t="shared" si="189"/>
        <v/>
      </c>
      <c r="P171" s="56" t="str">
        <f t="shared" si="190"/>
        <v/>
      </c>
      <c r="Q171" s="56" t="str">
        <f t="shared" si="191"/>
        <v/>
      </c>
      <c r="R171" s="56" t="str">
        <f t="shared" si="192"/>
        <v/>
      </c>
      <c r="S171" s="56" t="str">
        <f t="shared" si="193"/>
        <v/>
      </c>
      <c r="T171" s="56" t="str">
        <f t="shared" si="194"/>
        <v/>
      </c>
      <c r="U171" s="56" t="str">
        <f t="shared" si="195"/>
        <v/>
      </c>
      <c r="V171" s="56" t="str">
        <f t="shared" si="196"/>
        <v/>
      </c>
      <c r="W171" s="56" t="str">
        <f t="shared" si="197"/>
        <v/>
      </c>
      <c r="X171" s="56" t="str">
        <f t="shared" si="198"/>
        <v/>
      </c>
      <c r="Y171" s="56" t="str">
        <f t="shared" si="199"/>
        <v/>
      </c>
      <c r="Z171" s="56" t="str">
        <f t="shared" si="200"/>
        <v/>
      </c>
      <c r="AA171" s="56" t="str">
        <f t="shared" si="201"/>
        <v/>
      </c>
      <c r="AB171" s="56" t="str">
        <f t="shared" si="202"/>
        <v/>
      </c>
      <c r="AC171" s="56" t="str">
        <f t="shared" si="203"/>
        <v/>
      </c>
      <c r="AD171" s="56" t="str">
        <f t="shared" si="204"/>
        <v/>
      </c>
      <c r="AE171" s="56" t="str">
        <f t="shared" si="205"/>
        <v/>
      </c>
      <c r="AF171" s="56" t="str">
        <f t="shared" si="206"/>
        <v/>
      </c>
      <c r="AG171" s="56" t="str">
        <f t="shared" si="207"/>
        <v/>
      </c>
      <c r="AH171" s="56" t="str">
        <f t="shared" si="208"/>
        <v/>
      </c>
      <c r="AI171" s="56" t="str">
        <f t="shared" si="209"/>
        <v/>
      </c>
      <c r="AJ171" s="74" t="str">
        <f t="shared" si="210"/>
        <v/>
      </c>
      <c r="AK171" s="30"/>
    </row>
    <row r="172" spans="1:37" s="17" customFormat="1" ht="16.5" hidden="1">
      <c r="A172" s="20" t="str">
        <f>IF($A$1="","",IF(MAX($A$9:A171)+1&gt;$A$1,"",MAX($A$9:A171)+1))</f>
        <v/>
      </c>
      <c r="B172" s="12" t="str">
        <f t="shared" si="176"/>
        <v/>
      </c>
      <c r="C172" s="13" t="str">
        <f t="shared" si="177"/>
        <v/>
      </c>
      <c r="D172" s="14" t="str">
        <f t="shared" si="178"/>
        <v/>
      </c>
      <c r="E172" s="23" t="str">
        <f t="shared" si="179"/>
        <v/>
      </c>
      <c r="F172" s="56" t="str">
        <f t="shared" si="180"/>
        <v/>
      </c>
      <c r="G172" s="56" t="str">
        <f t="shared" si="181"/>
        <v/>
      </c>
      <c r="H172" s="56" t="str">
        <f t="shared" si="182"/>
        <v/>
      </c>
      <c r="I172" s="56" t="str">
        <f t="shared" si="183"/>
        <v/>
      </c>
      <c r="J172" s="56" t="str">
        <f t="shared" si="184"/>
        <v/>
      </c>
      <c r="K172" s="56" t="str">
        <f t="shared" si="185"/>
        <v/>
      </c>
      <c r="L172" s="56" t="str">
        <f t="shared" si="186"/>
        <v/>
      </c>
      <c r="M172" s="56" t="str">
        <f t="shared" si="187"/>
        <v/>
      </c>
      <c r="N172" s="56" t="str">
        <f t="shared" si="188"/>
        <v/>
      </c>
      <c r="O172" s="56" t="str">
        <f t="shared" si="189"/>
        <v/>
      </c>
      <c r="P172" s="56" t="str">
        <f t="shared" si="190"/>
        <v/>
      </c>
      <c r="Q172" s="56" t="str">
        <f t="shared" si="191"/>
        <v/>
      </c>
      <c r="R172" s="56" t="str">
        <f t="shared" si="192"/>
        <v/>
      </c>
      <c r="S172" s="56" t="str">
        <f t="shared" si="193"/>
        <v/>
      </c>
      <c r="T172" s="56" t="str">
        <f t="shared" si="194"/>
        <v/>
      </c>
      <c r="U172" s="56" t="str">
        <f t="shared" si="195"/>
        <v/>
      </c>
      <c r="V172" s="56" t="str">
        <f t="shared" si="196"/>
        <v/>
      </c>
      <c r="W172" s="56" t="str">
        <f t="shared" si="197"/>
        <v/>
      </c>
      <c r="X172" s="56" t="str">
        <f t="shared" si="198"/>
        <v/>
      </c>
      <c r="Y172" s="56" t="str">
        <f t="shared" si="199"/>
        <v/>
      </c>
      <c r="Z172" s="56" t="str">
        <f t="shared" si="200"/>
        <v/>
      </c>
      <c r="AA172" s="56" t="str">
        <f t="shared" si="201"/>
        <v/>
      </c>
      <c r="AB172" s="56" t="str">
        <f t="shared" si="202"/>
        <v/>
      </c>
      <c r="AC172" s="56" t="str">
        <f t="shared" si="203"/>
        <v/>
      </c>
      <c r="AD172" s="56" t="str">
        <f t="shared" si="204"/>
        <v/>
      </c>
      <c r="AE172" s="56" t="str">
        <f t="shared" si="205"/>
        <v/>
      </c>
      <c r="AF172" s="56" t="str">
        <f t="shared" si="206"/>
        <v/>
      </c>
      <c r="AG172" s="56" t="str">
        <f t="shared" si="207"/>
        <v/>
      </c>
      <c r="AH172" s="56" t="str">
        <f t="shared" si="208"/>
        <v/>
      </c>
      <c r="AI172" s="56" t="str">
        <f t="shared" si="209"/>
        <v/>
      </c>
      <c r="AJ172" s="74" t="str">
        <f t="shared" si="210"/>
        <v/>
      </c>
      <c r="AK172" s="30"/>
    </row>
    <row r="173" spans="1:37" s="17" customFormat="1" ht="16.5" hidden="1">
      <c r="A173" s="20" t="str">
        <f>IF($A$1="","",IF(MAX($A$9:A172)+1&gt;$A$1,"",MAX($A$9:A172)+1))</f>
        <v/>
      </c>
      <c r="B173" s="12" t="str">
        <f t="shared" si="176"/>
        <v/>
      </c>
      <c r="C173" s="13" t="str">
        <f t="shared" si="177"/>
        <v/>
      </c>
      <c r="D173" s="14" t="str">
        <f t="shared" si="178"/>
        <v/>
      </c>
      <c r="E173" s="23" t="str">
        <f t="shared" si="179"/>
        <v/>
      </c>
      <c r="F173" s="56" t="str">
        <f t="shared" si="180"/>
        <v/>
      </c>
      <c r="G173" s="56" t="str">
        <f t="shared" si="181"/>
        <v/>
      </c>
      <c r="H173" s="56" t="str">
        <f t="shared" si="182"/>
        <v/>
      </c>
      <c r="I173" s="56" t="str">
        <f t="shared" si="183"/>
        <v/>
      </c>
      <c r="J173" s="56" t="str">
        <f t="shared" si="184"/>
        <v/>
      </c>
      <c r="K173" s="56" t="str">
        <f t="shared" si="185"/>
        <v/>
      </c>
      <c r="L173" s="56" t="str">
        <f t="shared" si="186"/>
        <v/>
      </c>
      <c r="M173" s="56" t="str">
        <f t="shared" si="187"/>
        <v/>
      </c>
      <c r="N173" s="56" t="str">
        <f t="shared" si="188"/>
        <v/>
      </c>
      <c r="O173" s="56" t="str">
        <f t="shared" si="189"/>
        <v/>
      </c>
      <c r="P173" s="56" t="str">
        <f t="shared" si="190"/>
        <v/>
      </c>
      <c r="Q173" s="56" t="str">
        <f t="shared" si="191"/>
        <v/>
      </c>
      <c r="R173" s="56" t="str">
        <f t="shared" si="192"/>
        <v/>
      </c>
      <c r="S173" s="56" t="str">
        <f t="shared" si="193"/>
        <v/>
      </c>
      <c r="T173" s="56" t="str">
        <f t="shared" si="194"/>
        <v/>
      </c>
      <c r="U173" s="56" t="str">
        <f t="shared" si="195"/>
        <v/>
      </c>
      <c r="V173" s="56" t="str">
        <f t="shared" si="196"/>
        <v/>
      </c>
      <c r="W173" s="56" t="str">
        <f t="shared" si="197"/>
        <v/>
      </c>
      <c r="X173" s="56" t="str">
        <f t="shared" si="198"/>
        <v/>
      </c>
      <c r="Y173" s="56" t="str">
        <f t="shared" si="199"/>
        <v/>
      </c>
      <c r="Z173" s="56" t="str">
        <f t="shared" si="200"/>
        <v/>
      </c>
      <c r="AA173" s="56" t="str">
        <f t="shared" si="201"/>
        <v/>
      </c>
      <c r="AB173" s="56" t="str">
        <f t="shared" si="202"/>
        <v/>
      </c>
      <c r="AC173" s="56" t="str">
        <f t="shared" si="203"/>
        <v/>
      </c>
      <c r="AD173" s="56" t="str">
        <f t="shared" si="204"/>
        <v/>
      </c>
      <c r="AE173" s="56" t="str">
        <f t="shared" si="205"/>
        <v/>
      </c>
      <c r="AF173" s="56" t="str">
        <f t="shared" si="206"/>
        <v/>
      </c>
      <c r="AG173" s="56" t="str">
        <f t="shared" si="207"/>
        <v/>
      </c>
      <c r="AH173" s="56" t="str">
        <f t="shared" si="208"/>
        <v/>
      </c>
      <c r="AI173" s="56" t="str">
        <f t="shared" si="209"/>
        <v/>
      </c>
      <c r="AJ173" s="74" t="str">
        <f t="shared" si="210"/>
        <v/>
      </c>
      <c r="AK173" s="30"/>
    </row>
    <row r="174" spans="1:37" s="17" customFormat="1" ht="16.5" hidden="1">
      <c r="A174" s="20" t="str">
        <f>IF($A$1="","",IF(MAX($A$9:A173)+1&gt;$A$1,"",MAX($A$9:A173)+1))</f>
        <v/>
      </c>
      <c r="B174" s="12" t="str">
        <f t="shared" si="176"/>
        <v/>
      </c>
      <c r="C174" s="13" t="str">
        <f t="shared" si="177"/>
        <v/>
      </c>
      <c r="D174" s="14" t="str">
        <f t="shared" si="178"/>
        <v/>
      </c>
      <c r="E174" s="23" t="str">
        <f t="shared" si="179"/>
        <v/>
      </c>
      <c r="F174" s="56" t="str">
        <f t="shared" si="180"/>
        <v/>
      </c>
      <c r="G174" s="56" t="str">
        <f t="shared" si="181"/>
        <v/>
      </c>
      <c r="H174" s="56" t="str">
        <f t="shared" si="182"/>
        <v/>
      </c>
      <c r="I174" s="56" t="str">
        <f t="shared" si="183"/>
        <v/>
      </c>
      <c r="J174" s="56" t="str">
        <f t="shared" si="184"/>
        <v/>
      </c>
      <c r="K174" s="56" t="str">
        <f t="shared" si="185"/>
        <v/>
      </c>
      <c r="L174" s="56" t="str">
        <f t="shared" si="186"/>
        <v/>
      </c>
      <c r="M174" s="56" t="str">
        <f t="shared" si="187"/>
        <v/>
      </c>
      <c r="N174" s="56" t="str">
        <f t="shared" si="188"/>
        <v/>
      </c>
      <c r="O174" s="56" t="str">
        <f t="shared" si="189"/>
        <v/>
      </c>
      <c r="P174" s="56" t="str">
        <f t="shared" si="190"/>
        <v/>
      </c>
      <c r="Q174" s="56" t="str">
        <f t="shared" si="191"/>
        <v/>
      </c>
      <c r="R174" s="56" t="str">
        <f t="shared" si="192"/>
        <v/>
      </c>
      <c r="S174" s="56" t="str">
        <f t="shared" si="193"/>
        <v/>
      </c>
      <c r="T174" s="56" t="str">
        <f t="shared" si="194"/>
        <v/>
      </c>
      <c r="U174" s="56" t="str">
        <f t="shared" si="195"/>
        <v/>
      </c>
      <c r="V174" s="56" t="str">
        <f t="shared" si="196"/>
        <v/>
      </c>
      <c r="W174" s="56" t="str">
        <f t="shared" si="197"/>
        <v/>
      </c>
      <c r="X174" s="56" t="str">
        <f t="shared" si="198"/>
        <v/>
      </c>
      <c r="Y174" s="56" t="str">
        <f t="shared" si="199"/>
        <v/>
      </c>
      <c r="Z174" s="56" t="str">
        <f t="shared" si="200"/>
        <v/>
      </c>
      <c r="AA174" s="56" t="str">
        <f t="shared" si="201"/>
        <v/>
      </c>
      <c r="AB174" s="56" t="str">
        <f t="shared" si="202"/>
        <v/>
      </c>
      <c r="AC174" s="56" t="str">
        <f t="shared" si="203"/>
        <v/>
      </c>
      <c r="AD174" s="56" t="str">
        <f t="shared" si="204"/>
        <v/>
      </c>
      <c r="AE174" s="56" t="str">
        <f t="shared" si="205"/>
        <v/>
      </c>
      <c r="AF174" s="56" t="str">
        <f t="shared" si="206"/>
        <v/>
      </c>
      <c r="AG174" s="56" t="str">
        <f t="shared" si="207"/>
        <v/>
      </c>
      <c r="AH174" s="56" t="str">
        <f t="shared" si="208"/>
        <v/>
      </c>
      <c r="AI174" s="56" t="str">
        <f t="shared" si="209"/>
        <v/>
      </c>
      <c r="AJ174" s="74" t="str">
        <f t="shared" si="210"/>
        <v/>
      </c>
      <c r="AK174" s="30"/>
    </row>
    <row r="175" spans="1:37" s="17" customFormat="1" ht="16.5" hidden="1">
      <c r="A175" s="20" t="str">
        <f>IF($A$1="","",IF(MAX($A$9:A174)+1&gt;$A$1,"",MAX($A$9:A174)+1))</f>
        <v/>
      </c>
      <c r="B175" s="12" t="str">
        <f t="shared" si="176"/>
        <v/>
      </c>
      <c r="C175" s="13" t="str">
        <f t="shared" si="177"/>
        <v/>
      </c>
      <c r="D175" s="14" t="str">
        <f t="shared" si="178"/>
        <v/>
      </c>
      <c r="E175" s="23" t="str">
        <f t="shared" si="179"/>
        <v/>
      </c>
      <c r="F175" s="56" t="str">
        <f t="shared" si="180"/>
        <v/>
      </c>
      <c r="G175" s="56" t="str">
        <f t="shared" si="181"/>
        <v/>
      </c>
      <c r="H175" s="56" t="str">
        <f t="shared" si="182"/>
        <v/>
      </c>
      <c r="I175" s="56" t="str">
        <f t="shared" si="183"/>
        <v/>
      </c>
      <c r="J175" s="56" t="str">
        <f t="shared" si="184"/>
        <v/>
      </c>
      <c r="K175" s="56" t="str">
        <f t="shared" si="185"/>
        <v/>
      </c>
      <c r="L175" s="56" t="str">
        <f t="shared" si="186"/>
        <v/>
      </c>
      <c r="M175" s="56" t="str">
        <f t="shared" si="187"/>
        <v/>
      </c>
      <c r="N175" s="56" t="str">
        <f t="shared" si="188"/>
        <v/>
      </c>
      <c r="O175" s="56" t="str">
        <f t="shared" si="189"/>
        <v/>
      </c>
      <c r="P175" s="56" t="str">
        <f t="shared" si="190"/>
        <v/>
      </c>
      <c r="Q175" s="56" t="str">
        <f t="shared" si="191"/>
        <v/>
      </c>
      <c r="R175" s="56" t="str">
        <f t="shared" si="192"/>
        <v/>
      </c>
      <c r="S175" s="56" t="str">
        <f t="shared" si="193"/>
        <v/>
      </c>
      <c r="T175" s="56" t="str">
        <f t="shared" si="194"/>
        <v/>
      </c>
      <c r="U175" s="56" t="str">
        <f t="shared" si="195"/>
        <v/>
      </c>
      <c r="V175" s="56" t="str">
        <f t="shared" si="196"/>
        <v/>
      </c>
      <c r="W175" s="56" t="str">
        <f t="shared" si="197"/>
        <v/>
      </c>
      <c r="X175" s="56" t="str">
        <f t="shared" si="198"/>
        <v/>
      </c>
      <c r="Y175" s="56" t="str">
        <f t="shared" si="199"/>
        <v/>
      </c>
      <c r="Z175" s="56" t="str">
        <f t="shared" si="200"/>
        <v/>
      </c>
      <c r="AA175" s="56" t="str">
        <f t="shared" si="201"/>
        <v/>
      </c>
      <c r="AB175" s="56" t="str">
        <f t="shared" si="202"/>
        <v/>
      </c>
      <c r="AC175" s="56" t="str">
        <f t="shared" si="203"/>
        <v/>
      </c>
      <c r="AD175" s="56" t="str">
        <f t="shared" si="204"/>
        <v/>
      </c>
      <c r="AE175" s="56" t="str">
        <f t="shared" si="205"/>
        <v/>
      </c>
      <c r="AF175" s="56" t="str">
        <f t="shared" si="206"/>
        <v/>
      </c>
      <c r="AG175" s="56" t="str">
        <f t="shared" si="207"/>
        <v/>
      </c>
      <c r="AH175" s="56" t="str">
        <f t="shared" si="208"/>
        <v/>
      </c>
      <c r="AI175" s="56" t="str">
        <f t="shared" si="209"/>
        <v/>
      </c>
      <c r="AJ175" s="74" t="str">
        <f t="shared" si="210"/>
        <v/>
      </c>
      <c r="AK175" s="30"/>
    </row>
    <row r="176" spans="1:37" s="17" customFormat="1" ht="16.5" hidden="1">
      <c r="A176" s="20" t="str">
        <f>IF($A$1="","",IF(MAX($A$9:A175)+1&gt;$A$1,"",MAX($A$9:A175)+1))</f>
        <v/>
      </c>
      <c r="B176" s="12" t="str">
        <f t="shared" si="176"/>
        <v/>
      </c>
      <c r="C176" s="13" t="str">
        <f t="shared" si="177"/>
        <v/>
      </c>
      <c r="D176" s="14" t="str">
        <f t="shared" si="178"/>
        <v/>
      </c>
      <c r="E176" s="23" t="str">
        <f t="shared" si="179"/>
        <v/>
      </c>
      <c r="F176" s="56" t="str">
        <f t="shared" si="180"/>
        <v/>
      </c>
      <c r="G176" s="56" t="str">
        <f t="shared" si="181"/>
        <v/>
      </c>
      <c r="H176" s="56" t="str">
        <f t="shared" si="182"/>
        <v/>
      </c>
      <c r="I176" s="56" t="str">
        <f t="shared" si="183"/>
        <v/>
      </c>
      <c r="J176" s="56" t="str">
        <f t="shared" si="184"/>
        <v/>
      </c>
      <c r="K176" s="56" t="str">
        <f t="shared" si="185"/>
        <v/>
      </c>
      <c r="L176" s="56" t="str">
        <f t="shared" si="186"/>
        <v/>
      </c>
      <c r="M176" s="56" t="str">
        <f t="shared" si="187"/>
        <v/>
      </c>
      <c r="N176" s="56" t="str">
        <f t="shared" si="188"/>
        <v/>
      </c>
      <c r="O176" s="56" t="str">
        <f t="shared" si="189"/>
        <v/>
      </c>
      <c r="P176" s="56" t="str">
        <f t="shared" si="190"/>
        <v/>
      </c>
      <c r="Q176" s="56" t="str">
        <f t="shared" si="191"/>
        <v/>
      </c>
      <c r="R176" s="56" t="str">
        <f t="shared" si="192"/>
        <v/>
      </c>
      <c r="S176" s="56" t="str">
        <f t="shared" si="193"/>
        <v/>
      </c>
      <c r="T176" s="56" t="str">
        <f t="shared" si="194"/>
        <v/>
      </c>
      <c r="U176" s="56" t="str">
        <f t="shared" si="195"/>
        <v/>
      </c>
      <c r="V176" s="56" t="str">
        <f t="shared" si="196"/>
        <v/>
      </c>
      <c r="W176" s="56" t="str">
        <f t="shared" si="197"/>
        <v/>
      </c>
      <c r="X176" s="56" t="str">
        <f t="shared" si="198"/>
        <v/>
      </c>
      <c r="Y176" s="56" t="str">
        <f t="shared" si="199"/>
        <v/>
      </c>
      <c r="Z176" s="56" t="str">
        <f t="shared" si="200"/>
        <v/>
      </c>
      <c r="AA176" s="56" t="str">
        <f t="shared" si="201"/>
        <v/>
      </c>
      <c r="AB176" s="56" t="str">
        <f t="shared" si="202"/>
        <v/>
      </c>
      <c r="AC176" s="56" t="str">
        <f t="shared" si="203"/>
        <v/>
      </c>
      <c r="AD176" s="56" t="str">
        <f t="shared" si="204"/>
        <v/>
      </c>
      <c r="AE176" s="56" t="str">
        <f t="shared" si="205"/>
        <v/>
      </c>
      <c r="AF176" s="56" t="str">
        <f t="shared" si="206"/>
        <v/>
      </c>
      <c r="AG176" s="56" t="str">
        <f t="shared" si="207"/>
        <v/>
      </c>
      <c r="AH176" s="56" t="str">
        <f t="shared" si="208"/>
        <v/>
      </c>
      <c r="AI176" s="56" t="str">
        <f t="shared" si="209"/>
        <v/>
      </c>
      <c r="AJ176" s="74" t="str">
        <f t="shared" si="210"/>
        <v/>
      </c>
      <c r="AK176" s="30"/>
    </row>
    <row r="177" spans="1:37" s="17" customFormat="1" ht="16.5" hidden="1">
      <c r="A177" s="20" t="str">
        <f>IF($A$1="","",IF(MAX($A$9:A176)+1&gt;$A$1,"",MAX($A$9:A176)+1))</f>
        <v/>
      </c>
      <c r="B177" s="12" t="str">
        <f t="shared" si="176"/>
        <v/>
      </c>
      <c r="C177" s="13" t="str">
        <f t="shared" si="177"/>
        <v/>
      </c>
      <c r="D177" s="14" t="str">
        <f t="shared" si="178"/>
        <v/>
      </c>
      <c r="E177" s="23" t="str">
        <f t="shared" si="179"/>
        <v/>
      </c>
      <c r="F177" s="56" t="str">
        <f t="shared" si="180"/>
        <v/>
      </c>
      <c r="G177" s="56" t="str">
        <f t="shared" si="181"/>
        <v/>
      </c>
      <c r="H177" s="56" t="str">
        <f t="shared" si="182"/>
        <v/>
      </c>
      <c r="I177" s="56" t="str">
        <f t="shared" si="183"/>
        <v/>
      </c>
      <c r="J177" s="56" t="str">
        <f t="shared" si="184"/>
        <v/>
      </c>
      <c r="K177" s="56" t="str">
        <f t="shared" si="185"/>
        <v/>
      </c>
      <c r="L177" s="56" t="str">
        <f t="shared" si="186"/>
        <v/>
      </c>
      <c r="M177" s="56" t="str">
        <f t="shared" si="187"/>
        <v/>
      </c>
      <c r="N177" s="56" t="str">
        <f t="shared" si="188"/>
        <v/>
      </c>
      <c r="O177" s="56" t="str">
        <f t="shared" si="189"/>
        <v/>
      </c>
      <c r="P177" s="56" t="str">
        <f t="shared" si="190"/>
        <v/>
      </c>
      <c r="Q177" s="56" t="str">
        <f t="shared" si="191"/>
        <v/>
      </c>
      <c r="R177" s="56" t="str">
        <f t="shared" si="192"/>
        <v/>
      </c>
      <c r="S177" s="56" t="str">
        <f t="shared" si="193"/>
        <v/>
      </c>
      <c r="T177" s="56" t="str">
        <f t="shared" si="194"/>
        <v/>
      </c>
      <c r="U177" s="56" t="str">
        <f t="shared" si="195"/>
        <v/>
      </c>
      <c r="V177" s="56" t="str">
        <f t="shared" si="196"/>
        <v/>
      </c>
      <c r="W177" s="56" t="str">
        <f t="shared" si="197"/>
        <v/>
      </c>
      <c r="X177" s="56" t="str">
        <f t="shared" si="198"/>
        <v/>
      </c>
      <c r="Y177" s="56" t="str">
        <f t="shared" si="199"/>
        <v/>
      </c>
      <c r="Z177" s="56" t="str">
        <f t="shared" si="200"/>
        <v/>
      </c>
      <c r="AA177" s="56" t="str">
        <f t="shared" si="201"/>
        <v/>
      </c>
      <c r="AB177" s="56" t="str">
        <f t="shared" si="202"/>
        <v/>
      </c>
      <c r="AC177" s="56" t="str">
        <f t="shared" si="203"/>
        <v/>
      </c>
      <c r="AD177" s="56" t="str">
        <f t="shared" si="204"/>
        <v/>
      </c>
      <c r="AE177" s="56" t="str">
        <f t="shared" si="205"/>
        <v/>
      </c>
      <c r="AF177" s="56" t="str">
        <f t="shared" si="206"/>
        <v/>
      </c>
      <c r="AG177" s="56" t="str">
        <f t="shared" si="207"/>
        <v/>
      </c>
      <c r="AH177" s="56" t="str">
        <f t="shared" si="208"/>
        <v/>
      </c>
      <c r="AI177" s="56" t="str">
        <f t="shared" si="209"/>
        <v/>
      </c>
      <c r="AJ177" s="74" t="str">
        <f t="shared" si="210"/>
        <v/>
      </c>
      <c r="AK177" s="30"/>
    </row>
    <row r="178" spans="1:37" s="17" customFormat="1" ht="16.5" hidden="1">
      <c r="A178" s="20" t="str">
        <f>IF($A$1="","",IF(MAX($A$9:A177)+1&gt;$A$1,"",MAX($A$9:A177)+1))</f>
        <v/>
      </c>
      <c r="B178" s="12" t="str">
        <f t="shared" si="176"/>
        <v/>
      </c>
      <c r="C178" s="13" t="str">
        <f t="shared" si="177"/>
        <v/>
      </c>
      <c r="D178" s="14" t="str">
        <f t="shared" si="178"/>
        <v/>
      </c>
      <c r="E178" s="23" t="str">
        <f t="shared" si="179"/>
        <v/>
      </c>
      <c r="F178" s="56" t="str">
        <f t="shared" si="180"/>
        <v/>
      </c>
      <c r="G178" s="56" t="str">
        <f t="shared" si="181"/>
        <v/>
      </c>
      <c r="H178" s="56" t="str">
        <f t="shared" si="182"/>
        <v/>
      </c>
      <c r="I178" s="56" t="str">
        <f t="shared" si="183"/>
        <v/>
      </c>
      <c r="J178" s="56" t="str">
        <f t="shared" si="184"/>
        <v/>
      </c>
      <c r="K178" s="56" t="str">
        <f t="shared" si="185"/>
        <v/>
      </c>
      <c r="L178" s="56" t="str">
        <f t="shared" si="186"/>
        <v/>
      </c>
      <c r="M178" s="56" t="str">
        <f t="shared" si="187"/>
        <v/>
      </c>
      <c r="N178" s="56" t="str">
        <f t="shared" si="188"/>
        <v/>
      </c>
      <c r="O178" s="56" t="str">
        <f t="shared" si="189"/>
        <v/>
      </c>
      <c r="P178" s="56" t="str">
        <f t="shared" si="190"/>
        <v/>
      </c>
      <c r="Q178" s="56" t="str">
        <f t="shared" si="191"/>
        <v/>
      </c>
      <c r="R178" s="56" t="str">
        <f t="shared" si="192"/>
        <v/>
      </c>
      <c r="S178" s="56" t="str">
        <f t="shared" si="193"/>
        <v/>
      </c>
      <c r="T178" s="56" t="str">
        <f t="shared" si="194"/>
        <v/>
      </c>
      <c r="U178" s="56" t="str">
        <f t="shared" si="195"/>
        <v/>
      </c>
      <c r="V178" s="56" t="str">
        <f t="shared" si="196"/>
        <v/>
      </c>
      <c r="W178" s="56" t="str">
        <f t="shared" si="197"/>
        <v/>
      </c>
      <c r="X178" s="56" t="str">
        <f t="shared" si="198"/>
        <v/>
      </c>
      <c r="Y178" s="56" t="str">
        <f t="shared" si="199"/>
        <v/>
      </c>
      <c r="Z178" s="56" t="str">
        <f t="shared" si="200"/>
        <v/>
      </c>
      <c r="AA178" s="56" t="str">
        <f t="shared" si="201"/>
        <v/>
      </c>
      <c r="AB178" s="56" t="str">
        <f t="shared" si="202"/>
        <v/>
      </c>
      <c r="AC178" s="56" t="str">
        <f t="shared" si="203"/>
        <v/>
      </c>
      <c r="AD178" s="56" t="str">
        <f t="shared" si="204"/>
        <v/>
      </c>
      <c r="AE178" s="56" t="str">
        <f t="shared" si="205"/>
        <v/>
      </c>
      <c r="AF178" s="56" t="str">
        <f t="shared" si="206"/>
        <v/>
      </c>
      <c r="AG178" s="56" t="str">
        <f t="shared" si="207"/>
        <v/>
      </c>
      <c r="AH178" s="56" t="str">
        <f t="shared" si="208"/>
        <v/>
      </c>
      <c r="AI178" s="56" t="str">
        <f t="shared" si="209"/>
        <v/>
      </c>
      <c r="AJ178" s="74" t="str">
        <f t="shared" si="210"/>
        <v/>
      </c>
      <c r="AK178" s="30"/>
    </row>
    <row r="179" spans="1:37" s="17" customFormat="1" ht="16.5" hidden="1">
      <c r="A179" s="20" t="str">
        <f>IF($A$1="","",IF(MAX($A$9:A178)+1&gt;$A$1,"",MAX($A$9:A178)+1))</f>
        <v/>
      </c>
      <c r="B179" s="12" t="str">
        <f t="shared" si="176"/>
        <v/>
      </c>
      <c r="C179" s="13" t="str">
        <f t="shared" si="177"/>
        <v/>
      </c>
      <c r="D179" s="14" t="str">
        <f t="shared" si="178"/>
        <v/>
      </c>
      <c r="E179" s="23" t="str">
        <f t="shared" si="179"/>
        <v/>
      </c>
      <c r="F179" s="56" t="str">
        <f t="shared" si="180"/>
        <v/>
      </c>
      <c r="G179" s="56" t="str">
        <f t="shared" si="181"/>
        <v/>
      </c>
      <c r="H179" s="56" t="str">
        <f t="shared" si="182"/>
        <v/>
      </c>
      <c r="I179" s="56" t="str">
        <f t="shared" si="183"/>
        <v/>
      </c>
      <c r="J179" s="56" t="str">
        <f t="shared" si="184"/>
        <v/>
      </c>
      <c r="K179" s="56" t="str">
        <f t="shared" si="185"/>
        <v/>
      </c>
      <c r="L179" s="56" t="str">
        <f t="shared" si="186"/>
        <v/>
      </c>
      <c r="M179" s="56" t="str">
        <f t="shared" si="187"/>
        <v/>
      </c>
      <c r="N179" s="56" t="str">
        <f t="shared" si="188"/>
        <v/>
      </c>
      <c r="O179" s="56" t="str">
        <f t="shared" si="189"/>
        <v/>
      </c>
      <c r="P179" s="56" t="str">
        <f t="shared" si="190"/>
        <v/>
      </c>
      <c r="Q179" s="56" t="str">
        <f t="shared" si="191"/>
        <v/>
      </c>
      <c r="R179" s="56" t="str">
        <f t="shared" si="192"/>
        <v/>
      </c>
      <c r="S179" s="56" t="str">
        <f t="shared" si="193"/>
        <v/>
      </c>
      <c r="T179" s="56" t="str">
        <f t="shared" si="194"/>
        <v/>
      </c>
      <c r="U179" s="56" t="str">
        <f t="shared" si="195"/>
        <v/>
      </c>
      <c r="V179" s="56" t="str">
        <f t="shared" si="196"/>
        <v/>
      </c>
      <c r="W179" s="56" t="str">
        <f t="shared" si="197"/>
        <v/>
      </c>
      <c r="X179" s="56" t="str">
        <f t="shared" si="198"/>
        <v/>
      </c>
      <c r="Y179" s="56" t="str">
        <f t="shared" si="199"/>
        <v/>
      </c>
      <c r="Z179" s="56" t="str">
        <f t="shared" si="200"/>
        <v/>
      </c>
      <c r="AA179" s="56" t="str">
        <f t="shared" si="201"/>
        <v/>
      </c>
      <c r="AB179" s="56" t="str">
        <f t="shared" si="202"/>
        <v/>
      </c>
      <c r="AC179" s="56" t="str">
        <f t="shared" si="203"/>
        <v/>
      </c>
      <c r="AD179" s="56" t="str">
        <f t="shared" si="204"/>
        <v/>
      </c>
      <c r="AE179" s="56" t="str">
        <f t="shared" si="205"/>
        <v/>
      </c>
      <c r="AF179" s="56" t="str">
        <f t="shared" si="206"/>
        <v/>
      </c>
      <c r="AG179" s="56" t="str">
        <f t="shared" si="207"/>
        <v/>
      </c>
      <c r="AH179" s="56" t="str">
        <f t="shared" si="208"/>
        <v/>
      </c>
      <c r="AI179" s="56" t="str">
        <f t="shared" si="209"/>
        <v/>
      </c>
      <c r="AJ179" s="74" t="str">
        <f t="shared" si="210"/>
        <v/>
      </c>
      <c r="AK179" s="30"/>
    </row>
    <row r="180" spans="1:37" s="17" customFormat="1" ht="16.5" hidden="1">
      <c r="A180" s="20" t="str">
        <f>IF($A$1="","",IF(MAX($A$9:A179)+1&gt;$A$1,"",MAX($A$9:A179)+1))</f>
        <v/>
      </c>
      <c r="B180" s="12" t="str">
        <f t="shared" si="176"/>
        <v/>
      </c>
      <c r="C180" s="13" t="str">
        <f t="shared" si="177"/>
        <v/>
      </c>
      <c r="D180" s="14" t="str">
        <f t="shared" si="178"/>
        <v/>
      </c>
      <c r="E180" s="23" t="str">
        <f t="shared" si="179"/>
        <v/>
      </c>
      <c r="F180" s="56" t="str">
        <f t="shared" si="180"/>
        <v/>
      </c>
      <c r="G180" s="56" t="str">
        <f t="shared" si="181"/>
        <v/>
      </c>
      <c r="H180" s="56" t="str">
        <f t="shared" si="182"/>
        <v/>
      </c>
      <c r="I180" s="56" t="str">
        <f t="shared" si="183"/>
        <v/>
      </c>
      <c r="J180" s="56" t="str">
        <f t="shared" si="184"/>
        <v/>
      </c>
      <c r="K180" s="56" t="str">
        <f t="shared" si="185"/>
        <v/>
      </c>
      <c r="L180" s="56" t="str">
        <f t="shared" si="186"/>
        <v/>
      </c>
      <c r="M180" s="56" t="str">
        <f t="shared" si="187"/>
        <v/>
      </c>
      <c r="N180" s="56" t="str">
        <f t="shared" si="188"/>
        <v/>
      </c>
      <c r="O180" s="56" t="str">
        <f t="shared" si="189"/>
        <v/>
      </c>
      <c r="P180" s="56" t="str">
        <f t="shared" si="190"/>
        <v/>
      </c>
      <c r="Q180" s="56" t="str">
        <f t="shared" si="191"/>
        <v/>
      </c>
      <c r="R180" s="56" t="str">
        <f t="shared" si="192"/>
        <v/>
      </c>
      <c r="S180" s="56" t="str">
        <f t="shared" si="193"/>
        <v/>
      </c>
      <c r="T180" s="56" t="str">
        <f t="shared" si="194"/>
        <v/>
      </c>
      <c r="U180" s="56" t="str">
        <f t="shared" si="195"/>
        <v/>
      </c>
      <c r="V180" s="56" t="str">
        <f t="shared" si="196"/>
        <v/>
      </c>
      <c r="W180" s="56" t="str">
        <f t="shared" si="197"/>
        <v/>
      </c>
      <c r="X180" s="56" t="str">
        <f t="shared" si="198"/>
        <v/>
      </c>
      <c r="Y180" s="56" t="str">
        <f t="shared" si="199"/>
        <v/>
      </c>
      <c r="Z180" s="56" t="str">
        <f t="shared" si="200"/>
        <v/>
      </c>
      <c r="AA180" s="56" t="str">
        <f t="shared" si="201"/>
        <v/>
      </c>
      <c r="AB180" s="56" t="str">
        <f t="shared" si="202"/>
        <v/>
      </c>
      <c r="AC180" s="56" t="str">
        <f t="shared" si="203"/>
        <v/>
      </c>
      <c r="AD180" s="56" t="str">
        <f t="shared" si="204"/>
        <v/>
      </c>
      <c r="AE180" s="56" t="str">
        <f t="shared" si="205"/>
        <v/>
      </c>
      <c r="AF180" s="56" t="str">
        <f t="shared" si="206"/>
        <v/>
      </c>
      <c r="AG180" s="56" t="str">
        <f t="shared" si="207"/>
        <v/>
      </c>
      <c r="AH180" s="56" t="str">
        <f t="shared" si="208"/>
        <v/>
      </c>
      <c r="AI180" s="56" t="str">
        <f t="shared" si="209"/>
        <v/>
      </c>
      <c r="AJ180" s="74" t="str">
        <f t="shared" si="210"/>
        <v/>
      </c>
      <c r="AK180" s="30"/>
    </row>
    <row r="181" spans="1:37" s="17" customFormat="1" ht="16.5" hidden="1">
      <c r="A181" s="20" t="str">
        <f>IF($A$1="","",IF(MAX($A$9:A180)+1&gt;$A$1,"",MAX($A$9:A180)+1))</f>
        <v/>
      </c>
      <c r="B181" s="12" t="str">
        <f t="shared" si="176"/>
        <v/>
      </c>
      <c r="C181" s="13" t="str">
        <f t="shared" si="177"/>
        <v/>
      </c>
      <c r="D181" s="14" t="str">
        <f t="shared" si="178"/>
        <v/>
      </c>
      <c r="E181" s="23" t="str">
        <f t="shared" si="179"/>
        <v/>
      </c>
      <c r="F181" s="56" t="str">
        <f t="shared" si="180"/>
        <v/>
      </c>
      <c r="G181" s="56" t="str">
        <f t="shared" si="181"/>
        <v/>
      </c>
      <c r="H181" s="56" t="str">
        <f t="shared" si="182"/>
        <v/>
      </c>
      <c r="I181" s="56" t="str">
        <f t="shared" si="183"/>
        <v/>
      </c>
      <c r="J181" s="56" t="str">
        <f t="shared" si="184"/>
        <v/>
      </c>
      <c r="K181" s="56" t="str">
        <f t="shared" si="185"/>
        <v/>
      </c>
      <c r="L181" s="56" t="str">
        <f t="shared" si="186"/>
        <v/>
      </c>
      <c r="M181" s="56" t="str">
        <f t="shared" si="187"/>
        <v/>
      </c>
      <c r="N181" s="56" t="str">
        <f t="shared" si="188"/>
        <v/>
      </c>
      <c r="O181" s="56" t="str">
        <f t="shared" si="189"/>
        <v/>
      </c>
      <c r="P181" s="56" t="str">
        <f t="shared" si="190"/>
        <v/>
      </c>
      <c r="Q181" s="56" t="str">
        <f t="shared" si="191"/>
        <v/>
      </c>
      <c r="R181" s="56" t="str">
        <f t="shared" si="192"/>
        <v/>
      </c>
      <c r="S181" s="56" t="str">
        <f t="shared" si="193"/>
        <v/>
      </c>
      <c r="T181" s="56" t="str">
        <f t="shared" si="194"/>
        <v/>
      </c>
      <c r="U181" s="56" t="str">
        <f t="shared" si="195"/>
        <v/>
      </c>
      <c r="V181" s="56" t="str">
        <f t="shared" si="196"/>
        <v/>
      </c>
      <c r="W181" s="56" t="str">
        <f t="shared" si="197"/>
        <v/>
      </c>
      <c r="X181" s="56" t="str">
        <f t="shared" si="198"/>
        <v/>
      </c>
      <c r="Y181" s="56" t="str">
        <f t="shared" si="199"/>
        <v/>
      </c>
      <c r="Z181" s="56" t="str">
        <f t="shared" si="200"/>
        <v/>
      </c>
      <c r="AA181" s="56" t="str">
        <f t="shared" si="201"/>
        <v/>
      </c>
      <c r="AB181" s="56" t="str">
        <f t="shared" si="202"/>
        <v/>
      </c>
      <c r="AC181" s="56" t="str">
        <f t="shared" si="203"/>
        <v/>
      </c>
      <c r="AD181" s="56" t="str">
        <f t="shared" si="204"/>
        <v/>
      </c>
      <c r="AE181" s="56" t="str">
        <f t="shared" si="205"/>
        <v/>
      </c>
      <c r="AF181" s="56" t="str">
        <f t="shared" si="206"/>
        <v/>
      </c>
      <c r="AG181" s="56" t="str">
        <f t="shared" si="207"/>
        <v/>
      </c>
      <c r="AH181" s="56" t="str">
        <f t="shared" si="208"/>
        <v/>
      </c>
      <c r="AI181" s="56" t="str">
        <f t="shared" si="209"/>
        <v/>
      </c>
      <c r="AJ181" s="74" t="str">
        <f t="shared" si="210"/>
        <v/>
      </c>
      <c r="AK181" s="30"/>
    </row>
    <row r="182" spans="1:37" s="17" customFormat="1" ht="16.5" hidden="1">
      <c r="A182" s="20" t="str">
        <f>IF($A$1="","",IF(MAX($A$9:A181)+1&gt;$A$1,"",MAX($A$9:A181)+1))</f>
        <v/>
      </c>
      <c r="B182" s="12" t="str">
        <f t="shared" si="176"/>
        <v/>
      </c>
      <c r="C182" s="13" t="str">
        <f t="shared" si="177"/>
        <v/>
      </c>
      <c r="D182" s="14" t="str">
        <f t="shared" si="178"/>
        <v/>
      </c>
      <c r="E182" s="23" t="str">
        <f t="shared" si="179"/>
        <v/>
      </c>
      <c r="F182" s="56" t="str">
        <f t="shared" si="180"/>
        <v/>
      </c>
      <c r="G182" s="56" t="str">
        <f t="shared" si="181"/>
        <v/>
      </c>
      <c r="H182" s="56" t="str">
        <f t="shared" si="182"/>
        <v/>
      </c>
      <c r="I182" s="56" t="str">
        <f t="shared" si="183"/>
        <v/>
      </c>
      <c r="J182" s="56" t="str">
        <f t="shared" si="184"/>
        <v/>
      </c>
      <c r="K182" s="56" t="str">
        <f t="shared" si="185"/>
        <v/>
      </c>
      <c r="L182" s="56" t="str">
        <f t="shared" si="186"/>
        <v/>
      </c>
      <c r="M182" s="56" t="str">
        <f t="shared" si="187"/>
        <v/>
      </c>
      <c r="N182" s="56" t="str">
        <f t="shared" si="188"/>
        <v/>
      </c>
      <c r="O182" s="56" t="str">
        <f t="shared" si="189"/>
        <v/>
      </c>
      <c r="P182" s="56" t="str">
        <f t="shared" si="190"/>
        <v/>
      </c>
      <c r="Q182" s="56" t="str">
        <f t="shared" si="191"/>
        <v/>
      </c>
      <c r="R182" s="56" t="str">
        <f t="shared" si="192"/>
        <v/>
      </c>
      <c r="S182" s="56" t="str">
        <f t="shared" si="193"/>
        <v/>
      </c>
      <c r="T182" s="56" t="str">
        <f t="shared" si="194"/>
        <v/>
      </c>
      <c r="U182" s="56" t="str">
        <f t="shared" si="195"/>
        <v/>
      </c>
      <c r="V182" s="56" t="str">
        <f t="shared" si="196"/>
        <v/>
      </c>
      <c r="W182" s="56" t="str">
        <f t="shared" si="197"/>
        <v/>
      </c>
      <c r="X182" s="56" t="str">
        <f t="shared" si="198"/>
        <v/>
      </c>
      <c r="Y182" s="56" t="str">
        <f t="shared" si="199"/>
        <v/>
      </c>
      <c r="Z182" s="56" t="str">
        <f t="shared" si="200"/>
        <v/>
      </c>
      <c r="AA182" s="56" t="str">
        <f t="shared" si="201"/>
        <v/>
      </c>
      <c r="AB182" s="56" t="str">
        <f t="shared" si="202"/>
        <v/>
      </c>
      <c r="AC182" s="56" t="str">
        <f t="shared" si="203"/>
        <v/>
      </c>
      <c r="AD182" s="56" t="str">
        <f t="shared" si="204"/>
        <v/>
      </c>
      <c r="AE182" s="56" t="str">
        <f t="shared" si="205"/>
        <v/>
      </c>
      <c r="AF182" s="56" t="str">
        <f t="shared" si="206"/>
        <v/>
      </c>
      <c r="AG182" s="56" t="str">
        <f t="shared" si="207"/>
        <v/>
      </c>
      <c r="AH182" s="56" t="str">
        <f t="shared" si="208"/>
        <v/>
      </c>
      <c r="AI182" s="56" t="str">
        <f t="shared" si="209"/>
        <v/>
      </c>
      <c r="AJ182" s="74" t="str">
        <f t="shared" si="210"/>
        <v/>
      </c>
      <c r="AK182" s="30"/>
    </row>
    <row r="183" spans="1:37" s="17" customFormat="1" ht="16.5" hidden="1">
      <c r="A183" s="20" t="str">
        <f>IF($A$1="","",IF(MAX($A$9:A182)+1&gt;$A$1,"",MAX($A$9:A182)+1))</f>
        <v/>
      </c>
      <c r="B183" s="12" t="str">
        <f t="shared" si="176"/>
        <v/>
      </c>
      <c r="C183" s="13" t="str">
        <f t="shared" si="177"/>
        <v/>
      </c>
      <c r="D183" s="14" t="str">
        <f t="shared" si="178"/>
        <v/>
      </c>
      <c r="E183" s="23" t="str">
        <f t="shared" si="179"/>
        <v/>
      </c>
      <c r="F183" s="56" t="str">
        <f t="shared" si="180"/>
        <v/>
      </c>
      <c r="G183" s="56" t="str">
        <f t="shared" si="181"/>
        <v/>
      </c>
      <c r="H183" s="56" t="str">
        <f t="shared" si="182"/>
        <v/>
      </c>
      <c r="I183" s="56" t="str">
        <f t="shared" si="183"/>
        <v/>
      </c>
      <c r="J183" s="56" t="str">
        <f t="shared" si="184"/>
        <v/>
      </c>
      <c r="K183" s="56" t="str">
        <f t="shared" si="185"/>
        <v/>
      </c>
      <c r="L183" s="56" t="str">
        <f t="shared" si="186"/>
        <v/>
      </c>
      <c r="M183" s="56" t="str">
        <f t="shared" si="187"/>
        <v/>
      </c>
      <c r="N183" s="56" t="str">
        <f t="shared" si="188"/>
        <v/>
      </c>
      <c r="O183" s="56" t="str">
        <f t="shared" si="189"/>
        <v/>
      </c>
      <c r="P183" s="56" t="str">
        <f t="shared" si="190"/>
        <v/>
      </c>
      <c r="Q183" s="56" t="str">
        <f t="shared" si="191"/>
        <v/>
      </c>
      <c r="R183" s="56" t="str">
        <f t="shared" si="192"/>
        <v/>
      </c>
      <c r="S183" s="56" t="str">
        <f t="shared" si="193"/>
        <v/>
      </c>
      <c r="T183" s="56" t="str">
        <f t="shared" si="194"/>
        <v/>
      </c>
      <c r="U183" s="56" t="str">
        <f t="shared" si="195"/>
        <v/>
      </c>
      <c r="V183" s="56" t="str">
        <f t="shared" si="196"/>
        <v/>
      </c>
      <c r="W183" s="56" t="str">
        <f t="shared" si="197"/>
        <v/>
      </c>
      <c r="X183" s="56" t="str">
        <f t="shared" si="198"/>
        <v/>
      </c>
      <c r="Y183" s="56" t="str">
        <f t="shared" si="199"/>
        <v/>
      </c>
      <c r="Z183" s="56" t="str">
        <f t="shared" si="200"/>
        <v/>
      </c>
      <c r="AA183" s="56" t="str">
        <f t="shared" si="201"/>
        <v/>
      </c>
      <c r="AB183" s="56" t="str">
        <f t="shared" si="202"/>
        <v/>
      </c>
      <c r="AC183" s="56" t="str">
        <f t="shared" si="203"/>
        <v/>
      </c>
      <c r="AD183" s="56" t="str">
        <f t="shared" si="204"/>
        <v/>
      </c>
      <c r="AE183" s="56" t="str">
        <f t="shared" si="205"/>
        <v/>
      </c>
      <c r="AF183" s="56" t="str">
        <f t="shared" si="206"/>
        <v/>
      </c>
      <c r="AG183" s="56" t="str">
        <f t="shared" si="207"/>
        <v/>
      </c>
      <c r="AH183" s="56" t="str">
        <f t="shared" si="208"/>
        <v/>
      </c>
      <c r="AI183" s="56" t="str">
        <f t="shared" si="209"/>
        <v/>
      </c>
      <c r="AJ183" s="74" t="str">
        <f t="shared" si="210"/>
        <v/>
      </c>
      <c r="AK183" s="30"/>
    </row>
    <row r="184" spans="1:37" s="17" customFormat="1" ht="16.5" hidden="1">
      <c r="A184" s="20" t="str">
        <f>IF($A$1="","",IF(MAX($A$9:A183)+1&gt;$A$1,"",MAX($A$9:A183)+1))</f>
        <v/>
      </c>
      <c r="B184" s="12" t="str">
        <f t="shared" si="176"/>
        <v/>
      </c>
      <c r="C184" s="13" t="str">
        <f t="shared" si="177"/>
        <v/>
      </c>
      <c r="D184" s="14" t="str">
        <f t="shared" si="178"/>
        <v/>
      </c>
      <c r="E184" s="23" t="str">
        <f t="shared" si="179"/>
        <v/>
      </c>
      <c r="F184" s="56" t="str">
        <f t="shared" si="180"/>
        <v/>
      </c>
      <c r="G184" s="56" t="str">
        <f t="shared" si="181"/>
        <v/>
      </c>
      <c r="H184" s="56" t="str">
        <f t="shared" si="182"/>
        <v/>
      </c>
      <c r="I184" s="56" t="str">
        <f t="shared" si="183"/>
        <v/>
      </c>
      <c r="J184" s="56" t="str">
        <f t="shared" si="184"/>
        <v/>
      </c>
      <c r="K184" s="56" t="str">
        <f t="shared" si="185"/>
        <v/>
      </c>
      <c r="L184" s="56" t="str">
        <f t="shared" si="186"/>
        <v/>
      </c>
      <c r="M184" s="56" t="str">
        <f t="shared" si="187"/>
        <v/>
      </c>
      <c r="N184" s="56" t="str">
        <f t="shared" si="188"/>
        <v/>
      </c>
      <c r="O184" s="56" t="str">
        <f t="shared" si="189"/>
        <v/>
      </c>
      <c r="P184" s="56" t="str">
        <f t="shared" si="190"/>
        <v/>
      </c>
      <c r="Q184" s="56" t="str">
        <f t="shared" si="191"/>
        <v/>
      </c>
      <c r="R184" s="56" t="str">
        <f t="shared" si="192"/>
        <v/>
      </c>
      <c r="S184" s="56" t="str">
        <f t="shared" si="193"/>
        <v/>
      </c>
      <c r="T184" s="56" t="str">
        <f t="shared" si="194"/>
        <v/>
      </c>
      <c r="U184" s="56" t="str">
        <f t="shared" si="195"/>
        <v/>
      </c>
      <c r="V184" s="56" t="str">
        <f t="shared" si="196"/>
        <v/>
      </c>
      <c r="W184" s="56" t="str">
        <f t="shared" si="197"/>
        <v/>
      </c>
      <c r="X184" s="56" t="str">
        <f t="shared" si="198"/>
        <v/>
      </c>
      <c r="Y184" s="56" t="str">
        <f t="shared" si="199"/>
        <v/>
      </c>
      <c r="Z184" s="56" t="str">
        <f t="shared" si="200"/>
        <v/>
      </c>
      <c r="AA184" s="56" t="str">
        <f t="shared" si="201"/>
        <v/>
      </c>
      <c r="AB184" s="56" t="str">
        <f t="shared" si="202"/>
        <v/>
      </c>
      <c r="AC184" s="56" t="str">
        <f t="shared" si="203"/>
        <v/>
      </c>
      <c r="AD184" s="56" t="str">
        <f t="shared" si="204"/>
        <v/>
      </c>
      <c r="AE184" s="56" t="str">
        <f t="shared" si="205"/>
        <v/>
      </c>
      <c r="AF184" s="56" t="str">
        <f t="shared" si="206"/>
        <v/>
      </c>
      <c r="AG184" s="56" t="str">
        <f t="shared" si="207"/>
        <v/>
      </c>
      <c r="AH184" s="56" t="str">
        <f t="shared" si="208"/>
        <v/>
      </c>
      <c r="AI184" s="56" t="str">
        <f t="shared" si="209"/>
        <v/>
      </c>
      <c r="AJ184" s="74" t="str">
        <f t="shared" si="210"/>
        <v/>
      </c>
      <c r="AK184" s="30"/>
    </row>
    <row r="185" spans="1:37" s="17" customFormat="1" ht="16.5" hidden="1">
      <c r="A185" s="20" t="str">
        <f>IF($A$1="","",IF(MAX($A$9:A184)+1&gt;$A$1,"",MAX($A$9:A184)+1))</f>
        <v/>
      </c>
      <c r="B185" s="12" t="str">
        <f t="shared" si="176"/>
        <v/>
      </c>
      <c r="C185" s="13" t="str">
        <f t="shared" si="177"/>
        <v/>
      </c>
      <c r="D185" s="14" t="str">
        <f t="shared" si="178"/>
        <v/>
      </c>
      <c r="E185" s="23" t="str">
        <f t="shared" si="179"/>
        <v/>
      </c>
      <c r="F185" s="56" t="str">
        <f t="shared" si="180"/>
        <v/>
      </c>
      <c r="G185" s="56" t="str">
        <f t="shared" si="181"/>
        <v/>
      </c>
      <c r="H185" s="56" t="str">
        <f t="shared" si="182"/>
        <v/>
      </c>
      <c r="I185" s="56" t="str">
        <f t="shared" si="183"/>
        <v/>
      </c>
      <c r="J185" s="56" t="str">
        <f t="shared" si="184"/>
        <v/>
      </c>
      <c r="K185" s="56" t="str">
        <f t="shared" si="185"/>
        <v/>
      </c>
      <c r="L185" s="56" t="str">
        <f t="shared" si="186"/>
        <v/>
      </c>
      <c r="M185" s="56" t="str">
        <f t="shared" si="187"/>
        <v/>
      </c>
      <c r="N185" s="56" t="str">
        <f t="shared" si="188"/>
        <v/>
      </c>
      <c r="O185" s="56" t="str">
        <f t="shared" si="189"/>
        <v/>
      </c>
      <c r="P185" s="56" t="str">
        <f t="shared" si="190"/>
        <v/>
      </c>
      <c r="Q185" s="56" t="str">
        <f t="shared" si="191"/>
        <v/>
      </c>
      <c r="R185" s="56" t="str">
        <f t="shared" si="192"/>
        <v/>
      </c>
      <c r="S185" s="56" t="str">
        <f t="shared" si="193"/>
        <v/>
      </c>
      <c r="T185" s="56" t="str">
        <f t="shared" si="194"/>
        <v/>
      </c>
      <c r="U185" s="56" t="str">
        <f t="shared" si="195"/>
        <v/>
      </c>
      <c r="V185" s="56" t="str">
        <f t="shared" si="196"/>
        <v/>
      </c>
      <c r="W185" s="56" t="str">
        <f t="shared" si="197"/>
        <v/>
      </c>
      <c r="X185" s="56" t="str">
        <f t="shared" si="198"/>
        <v/>
      </c>
      <c r="Y185" s="56" t="str">
        <f t="shared" si="199"/>
        <v/>
      </c>
      <c r="Z185" s="56" t="str">
        <f t="shared" si="200"/>
        <v/>
      </c>
      <c r="AA185" s="56" t="str">
        <f t="shared" si="201"/>
        <v/>
      </c>
      <c r="AB185" s="56" t="str">
        <f t="shared" si="202"/>
        <v/>
      </c>
      <c r="AC185" s="56" t="str">
        <f t="shared" si="203"/>
        <v/>
      </c>
      <c r="AD185" s="56" t="str">
        <f t="shared" si="204"/>
        <v/>
      </c>
      <c r="AE185" s="56" t="str">
        <f t="shared" si="205"/>
        <v/>
      </c>
      <c r="AF185" s="56" t="str">
        <f t="shared" si="206"/>
        <v/>
      </c>
      <c r="AG185" s="56" t="str">
        <f t="shared" si="207"/>
        <v/>
      </c>
      <c r="AH185" s="56" t="str">
        <f t="shared" si="208"/>
        <v/>
      </c>
      <c r="AI185" s="56" t="str">
        <f t="shared" si="209"/>
        <v/>
      </c>
      <c r="AJ185" s="74" t="str">
        <f t="shared" si="210"/>
        <v/>
      </c>
      <c r="AK185" s="30"/>
    </row>
    <row r="186" spans="1:37" s="17" customFormat="1" ht="16.5" hidden="1">
      <c r="A186" s="20" t="str">
        <f>IF($A$1="","",IF(MAX($A$9:A185)+1&gt;$A$1,"",MAX($A$9:A185)+1))</f>
        <v/>
      </c>
      <c r="B186" s="12" t="str">
        <f t="shared" si="176"/>
        <v/>
      </c>
      <c r="C186" s="13" t="str">
        <f t="shared" si="177"/>
        <v/>
      </c>
      <c r="D186" s="14" t="str">
        <f t="shared" si="178"/>
        <v/>
      </c>
      <c r="E186" s="23" t="str">
        <f t="shared" si="179"/>
        <v/>
      </c>
      <c r="F186" s="56" t="str">
        <f t="shared" si="180"/>
        <v/>
      </c>
      <c r="G186" s="56" t="str">
        <f t="shared" si="181"/>
        <v/>
      </c>
      <c r="H186" s="56" t="str">
        <f t="shared" si="182"/>
        <v/>
      </c>
      <c r="I186" s="56" t="str">
        <f t="shared" si="183"/>
        <v/>
      </c>
      <c r="J186" s="56" t="str">
        <f t="shared" si="184"/>
        <v/>
      </c>
      <c r="K186" s="56" t="str">
        <f t="shared" si="185"/>
        <v/>
      </c>
      <c r="L186" s="56" t="str">
        <f t="shared" si="186"/>
        <v/>
      </c>
      <c r="M186" s="56" t="str">
        <f t="shared" si="187"/>
        <v/>
      </c>
      <c r="N186" s="56" t="str">
        <f t="shared" si="188"/>
        <v/>
      </c>
      <c r="O186" s="56" t="str">
        <f t="shared" si="189"/>
        <v/>
      </c>
      <c r="P186" s="56" t="str">
        <f t="shared" si="190"/>
        <v/>
      </c>
      <c r="Q186" s="56" t="str">
        <f t="shared" si="191"/>
        <v/>
      </c>
      <c r="R186" s="56" t="str">
        <f t="shared" si="192"/>
        <v/>
      </c>
      <c r="S186" s="56" t="str">
        <f t="shared" si="193"/>
        <v/>
      </c>
      <c r="T186" s="56" t="str">
        <f t="shared" si="194"/>
        <v/>
      </c>
      <c r="U186" s="56" t="str">
        <f t="shared" si="195"/>
        <v/>
      </c>
      <c r="V186" s="56" t="str">
        <f t="shared" si="196"/>
        <v/>
      </c>
      <c r="W186" s="56" t="str">
        <f t="shared" si="197"/>
        <v/>
      </c>
      <c r="X186" s="56" t="str">
        <f t="shared" si="198"/>
        <v/>
      </c>
      <c r="Y186" s="56" t="str">
        <f t="shared" si="199"/>
        <v/>
      </c>
      <c r="Z186" s="56" t="str">
        <f t="shared" si="200"/>
        <v/>
      </c>
      <c r="AA186" s="56" t="str">
        <f t="shared" si="201"/>
        <v/>
      </c>
      <c r="AB186" s="56" t="str">
        <f t="shared" si="202"/>
        <v/>
      </c>
      <c r="AC186" s="56" t="str">
        <f t="shared" si="203"/>
        <v/>
      </c>
      <c r="AD186" s="56" t="str">
        <f t="shared" si="204"/>
        <v/>
      </c>
      <c r="AE186" s="56" t="str">
        <f t="shared" si="205"/>
        <v/>
      </c>
      <c r="AF186" s="56" t="str">
        <f t="shared" si="206"/>
        <v/>
      </c>
      <c r="AG186" s="56" t="str">
        <f t="shared" si="207"/>
        <v/>
      </c>
      <c r="AH186" s="56" t="str">
        <f t="shared" si="208"/>
        <v/>
      </c>
      <c r="AI186" s="56" t="str">
        <f t="shared" si="209"/>
        <v/>
      </c>
      <c r="AJ186" s="74" t="str">
        <f t="shared" si="210"/>
        <v/>
      </c>
      <c r="AK186" s="30"/>
    </row>
    <row r="187" spans="1:37" s="17" customFormat="1" ht="16.5" hidden="1">
      <c r="A187" s="20" t="str">
        <f>IF($A$1="","",IF(MAX($A$9:A186)+1&gt;$A$1,"",MAX($A$9:A186)+1))</f>
        <v/>
      </c>
      <c r="B187" s="12" t="str">
        <f t="shared" si="176"/>
        <v/>
      </c>
      <c r="C187" s="13" t="str">
        <f t="shared" si="177"/>
        <v/>
      </c>
      <c r="D187" s="14" t="str">
        <f t="shared" si="178"/>
        <v/>
      </c>
      <c r="E187" s="23" t="str">
        <f t="shared" si="179"/>
        <v/>
      </c>
      <c r="F187" s="56" t="str">
        <f t="shared" si="180"/>
        <v/>
      </c>
      <c r="G187" s="56" t="str">
        <f t="shared" si="181"/>
        <v/>
      </c>
      <c r="H187" s="56" t="str">
        <f t="shared" si="182"/>
        <v/>
      </c>
      <c r="I187" s="56" t="str">
        <f t="shared" si="183"/>
        <v/>
      </c>
      <c r="J187" s="56" t="str">
        <f t="shared" si="184"/>
        <v/>
      </c>
      <c r="K187" s="56" t="str">
        <f t="shared" si="185"/>
        <v/>
      </c>
      <c r="L187" s="56" t="str">
        <f t="shared" si="186"/>
        <v/>
      </c>
      <c r="M187" s="56" t="str">
        <f t="shared" si="187"/>
        <v/>
      </c>
      <c r="N187" s="56" t="str">
        <f t="shared" si="188"/>
        <v/>
      </c>
      <c r="O187" s="56" t="str">
        <f t="shared" si="189"/>
        <v/>
      </c>
      <c r="P187" s="56" t="str">
        <f t="shared" si="190"/>
        <v/>
      </c>
      <c r="Q187" s="56" t="str">
        <f t="shared" si="191"/>
        <v/>
      </c>
      <c r="R187" s="56" t="str">
        <f t="shared" si="192"/>
        <v/>
      </c>
      <c r="S187" s="56" t="str">
        <f t="shared" si="193"/>
        <v/>
      </c>
      <c r="T187" s="56" t="str">
        <f t="shared" si="194"/>
        <v/>
      </c>
      <c r="U187" s="56" t="str">
        <f t="shared" si="195"/>
        <v/>
      </c>
      <c r="V187" s="56" t="str">
        <f t="shared" si="196"/>
        <v/>
      </c>
      <c r="W187" s="56" t="str">
        <f t="shared" si="197"/>
        <v/>
      </c>
      <c r="X187" s="56" t="str">
        <f t="shared" si="198"/>
        <v/>
      </c>
      <c r="Y187" s="56" t="str">
        <f t="shared" si="199"/>
        <v/>
      </c>
      <c r="Z187" s="56" t="str">
        <f t="shared" si="200"/>
        <v/>
      </c>
      <c r="AA187" s="56" t="str">
        <f t="shared" si="201"/>
        <v/>
      </c>
      <c r="AB187" s="56" t="str">
        <f t="shared" si="202"/>
        <v/>
      </c>
      <c r="AC187" s="56" t="str">
        <f t="shared" si="203"/>
        <v/>
      </c>
      <c r="AD187" s="56" t="str">
        <f t="shared" si="204"/>
        <v/>
      </c>
      <c r="AE187" s="56" t="str">
        <f t="shared" si="205"/>
        <v/>
      </c>
      <c r="AF187" s="56" t="str">
        <f t="shared" si="206"/>
        <v/>
      </c>
      <c r="AG187" s="56" t="str">
        <f t="shared" si="207"/>
        <v/>
      </c>
      <c r="AH187" s="56" t="str">
        <f t="shared" si="208"/>
        <v/>
      </c>
      <c r="AI187" s="56" t="str">
        <f t="shared" si="209"/>
        <v/>
      </c>
      <c r="AJ187" s="74" t="str">
        <f t="shared" si="210"/>
        <v/>
      </c>
      <c r="AK187" s="30"/>
    </row>
    <row r="188" spans="1:37" s="17" customFormat="1" ht="16.5" hidden="1">
      <c r="A188" s="20" t="str">
        <f>IF($A$1="","",IF(MAX($A$9:A187)+1&gt;$A$1,"",MAX($A$9:A187)+1))</f>
        <v/>
      </c>
      <c r="B188" s="12" t="str">
        <f t="shared" si="176"/>
        <v/>
      </c>
      <c r="C188" s="13" t="str">
        <f t="shared" si="177"/>
        <v/>
      </c>
      <c r="D188" s="14" t="str">
        <f t="shared" si="178"/>
        <v/>
      </c>
      <c r="E188" s="23" t="str">
        <f t="shared" si="179"/>
        <v/>
      </c>
      <c r="F188" s="56" t="str">
        <f t="shared" si="180"/>
        <v/>
      </c>
      <c r="G188" s="56" t="str">
        <f t="shared" si="181"/>
        <v/>
      </c>
      <c r="H188" s="56" t="str">
        <f t="shared" si="182"/>
        <v/>
      </c>
      <c r="I188" s="56" t="str">
        <f t="shared" si="183"/>
        <v/>
      </c>
      <c r="J188" s="56" t="str">
        <f t="shared" si="184"/>
        <v/>
      </c>
      <c r="K188" s="56" t="str">
        <f t="shared" si="185"/>
        <v/>
      </c>
      <c r="L188" s="56" t="str">
        <f t="shared" si="186"/>
        <v/>
      </c>
      <c r="M188" s="56" t="str">
        <f t="shared" si="187"/>
        <v/>
      </c>
      <c r="N188" s="56" t="str">
        <f t="shared" si="188"/>
        <v/>
      </c>
      <c r="O188" s="56" t="str">
        <f t="shared" si="189"/>
        <v/>
      </c>
      <c r="P188" s="56" t="str">
        <f t="shared" si="190"/>
        <v/>
      </c>
      <c r="Q188" s="56" t="str">
        <f t="shared" si="191"/>
        <v/>
      </c>
      <c r="R188" s="56" t="str">
        <f t="shared" si="192"/>
        <v/>
      </c>
      <c r="S188" s="56" t="str">
        <f t="shared" si="193"/>
        <v/>
      </c>
      <c r="T188" s="56" t="str">
        <f t="shared" si="194"/>
        <v/>
      </c>
      <c r="U188" s="56" t="str">
        <f t="shared" si="195"/>
        <v/>
      </c>
      <c r="V188" s="56" t="str">
        <f t="shared" si="196"/>
        <v/>
      </c>
      <c r="W188" s="56" t="str">
        <f t="shared" si="197"/>
        <v/>
      </c>
      <c r="X188" s="56" t="str">
        <f t="shared" si="198"/>
        <v/>
      </c>
      <c r="Y188" s="56" t="str">
        <f t="shared" si="199"/>
        <v/>
      </c>
      <c r="Z188" s="56" t="str">
        <f t="shared" si="200"/>
        <v/>
      </c>
      <c r="AA188" s="56" t="str">
        <f t="shared" si="201"/>
        <v/>
      </c>
      <c r="AB188" s="56" t="str">
        <f t="shared" si="202"/>
        <v/>
      </c>
      <c r="AC188" s="56" t="str">
        <f t="shared" si="203"/>
        <v/>
      </c>
      <c r="AD188" s="56" t="str">
        <f t="shared" si="204"/>
        <v/>
      </c>
      <c r="AE188" s="56" t="str">
        <f t="shared" si="205"/>
        <v/>
      </c>
      <c r="AF188" s="56" t="str">
        <f t="shared" si="206"/>
        <v/>
      </c>
      <c r="AG188" s="56" t="str">
        <f t="shared" si="207"/>
        <v/>
      </c>
      <c r="AH188" s="56" t="str">
        <f t="shared" si="208"/>
        <v/>
      </c>
      <c r="AI188" s="56" t="str">
        <f t="shared" si="209"/>
        <v/>
      </c>
      <c r="AJ188" s="74" t="str">
        <f t="shared" si="210"/>
        <v/>
      </c>
      <c r="AK188" s="30"/>
    </row>
    <row r="189" spans="1:37" s="17" customFormat="1" ht="16.5" hidden="1">
      <c r="A189" s="20" t="str">
        <f>IF($A$1="","",IF(MAX($A$9:A188)+1&gt;$A$1,"",MAX($A$9:A188)+1))</f>
        <v/>
      </c>
      <c r="B189" s="12" t="str">
        <f t="shared" si="176"/>
        <v/>
      </c>
      <c r="C189" s="13" t="str">
        <f t="shared" si="177"/>
        <v/>
      </c>
      <c r="D189" s="14" t="str">
        <f t="shared" si="178"/>
        <v/>
      </c>
      <c r="E189" s="23" t="str">
        <f t="shared" si="179"/>
        <v/>
      </c>
      <c r="F189" s="56" t="str">
        <f t="shared" si="180"/>
        <v/>
      </c>
      <c r="G189" s="56" t="str">
        <f t="shared" si="181"/>
        <v/>
      </c>
      <c r="H189" s="56" t="str">
        <f t="shared" si="182"/>
        <v/>
      </c>
      <c r="I189" s="56" t="str">
        <f t="shared" si="183"/>
        <v/>
      </c>
      <c r="J189" s="56" t="str">
        <f t="shared" si="184"/>
        <v/>
      </c>
      <c r="K189" s="56" t="str">
        <f t="shared" si="185"/>
        <v/>
      </c>
      <c r="L189" s="56" t="str">
        <f t="shared" si="186"/>
        <v/>
      </c>
      <c r="M189" s="56" t="str">
        <f t="shared" si="187"/>
        <v/>
      </c>
      <c r="N189" s="56" t="str">
        <f t="shared" si="188"/>
        <v/>
      </c>
      <c r="O189" s="56" t="str">
        <f t="shared" si="189"/>
        <v/>
      </c>
      <c r="P189" s="56" t="str">
        <f t="shared" si="190"/>
        <v/>
      </c>
      <c r="Q189" s="56" t="str">
        <f t="shared" si="191"/>
        <v/>
      </c>
      <c r="R189" s="56" t="str">
        <f t="shared" si="192"/>
        <v/>
      </c>
      <c r="S189" s="56" t="str">
        <f t="shared" si="193"/>
        <v/>
      </c>
      <c r="T189" s="56" t="str">
        <f t="shared" si="194"/>
        <v/>
      </c>
      <c r="U189" s="56" t="str">
        <f t="shared" si="195"/>
        <v/>
      </c>
      <c r="V189" s="56" t="str">
        <f t="shared" si="196"/>
        <v/>
      </c>
      <c r="W189" s="56" t="str">
        <f t="shared" si="197"/>
        <v/>
      </c>
      <c r="X189" s="56" t="str">
        <f t="shared" si="198"/>
        <v/>
      </c>
      <c r="Y189" s="56" t="str">
        <f t="shared" si="199"/>
        <v/>
      </c>
      <c r="Z189" s="56" t="str">
        <f t="shared" si="200"/>
        <v/>
      </c>
      <c r="AA189" s="56" t="str">
        <f t="shared" si="201"/>
        <v/>
      </c>
      <c r="AB189" s="56" t="str">
        <f t="shared" si="202"/>
        <v/>
      </c>
      <c r="AC189" s="56" t="str">
        <f t="shared" si="203"/>
        <v/>
      </c>
      <c r="AD189" s="56" t="str">
        <f t="shared" si="204"/>
        <v/>
      </c>
      <c r="AE189" s="56" t="str">
        <f t="shared" si="205"/>
        <v/>
      </c>
      <c r="AF189" s="56" t="str">
        <f t="shared" si="206"/>
        <v/>
      </c>
      <c r="AG189" s="56" t="str">
        <f t="shared" si="207"/>
        <v/>
      </c>
      <c r="AH189" s="56" t="str">
        <f t="shared" si="208"/>
        <v/>
      </c>
      <c r="AI189" s="56" t="str">
        <f t="shared" si="209"/>
        <v/>
      </c>
      <c r="AJ189" s="74" t="str">
        <f t="shared" si="210"/>
        <v/>
      </c>
      <c r="AK189" s="30"/>
    </row>
    <row r="190" spans="1:37" s="17" customFormat="1" ht="16.5" hidden="1">
      <c r="A190" s="20" t="str">
        <f>IF($A$1="","",IF(MAX($A$9:A189)+1&gt;$A$1,"",MAX($A$9:A189)+1))</f>
        <v/>
      </c>
      <c r="B190" s="12" t="str">
        <f t="shared" si="176"/>
        <v/>
      </c>
      <c r="C190" s="13" t="str">
        <f t="shared" si="177"/>
        <v/>
      </c>
      <c r="D190" s="14" t="str">
        <f t="shared" si="178"/>
        <v/>
      </c>
      <c r="E190" s="23" t="str">
        <f t="shared" si="179"/>
        <v/>
      </c>
      <c r="F190" s="56" t="str">
        <f t="shared" si="180"/>
        <v/>
      </c>
      <c r="G190" s="56" t="str">
        <f t="shared" si="181"/>
        <v/>
      </c>
      <c r="H190" s="56" t="str">
        <f t="shared" si="182"/>
        <v/>
      </c>
      <c r="I190" s="56" t="str">
        <f t="shared" si="183"/>
        <v/>
      </c>
      <c r="J190" s="56" t="str">
        <f t="shared" si="184"/>
        <v/>
      </c>
      <c r="K190" s="56" t="str">
        <f t="shared" si="185"/>
        <v/>
      </c>
      <c r="L190" s="56" t="str">
        <f t="shared" si="186"/>
        <v/>
      </c>
      <c r="M190" s="56" t="str">
        <f t="shared" si="187"/>
        <v/>
      </c>
      <c r="N190" s="56" t="str">
        <f t="shared" si="188"/>
        <v/>
      </c>
      <c r="O190" s="56" t="str">
        <f t="shared" si="189"/>
        <v/>
      </c>
      <c r="P190" s="56" t="str">
        <f t="shared" si="190"/>
        <v/>
      </c>
      <c r="Q190" s="56" t="str">
        <f t="shared" si="191"/>
        <v/>
      </c>
      <c r="R190" s="56" t="str">
        <f t="shared" si="192"/>
        <v/>
      </c>
      <c r="S190" s="56" t="str">
        <f t="shared" si="193"/>
        <v/>
      </c>
      <c r="T190" s="56" t="str">
        <f t="shared" si="194"/>
        <v/>
      </c>
      <c r="U190" s="56" t="str">
        <f t="shared" si="195"/>
        <v/>
      </c>
      <c r="V190" s="56" t="str">
        <f t="shared" si="196"/>
        <v/>
      </c>
      <c r="W190" s="56" t="str">
        <f t="shared" si="197"/>
        <v/>
      </c>
      <c r="X190" s="56" t="str">
        <f t="shared" si="198"/>
        <v/>
      </c>
      <c r="Y190" s="56" t="str">
        <f t="shared" si="199"/>
        <v/>
      </c>
      <c r="Z190" s="56" t="str">
        <f t="shared" si="200"/>
        <v/>
      </c>
      <c r="AA190" s="56" t="str">
        <f t="shared" si="201"/>
        <v/>
      </c>
      <c r="AB190" s="56" t="str">
        <f t="shared" si="202"/>
        <v/>
      </c>
      <c r="AC190" s="56" t="str">
        <f t="shared" si="203"/>
        <v/>
      </c>
      <c r="AD190" s="56" t="str">
        <f t="shared" si="204"/>
        <v/>
      </c>
      <c r="AE190" s="56" t="str">
        <f t="shared" si="205"/>
        <v/>
      </c>
      <c r="AF190" s="56" t="str">
        <f t="shared" si="206"/>
        <v/>
      </c>
      <c r="AG190" s="56" t="str">
        <f t="shared" si="207"/>
        <v/>
      </c>
      <c r="AH190" s="56" t="str">
        <f t="shared" si="208"/>
        <v/>
      </c>
      <c r="AI190" s="56" t="str">
        <f t="shared" si="209"/>
        <v/>
      </c>
      <c r="AJ190" s="74" t="str">
        <f t="shared" si="210"/>
        <v/>
      </c>
      <c r="AK190" s="30"/>
    </row>
    <row r="191" spans="1:37" s="17" customFormat="1" ht="16.5" hidden="1">
      <c r="A191" s="20" t="str">
        <f>IF($A$1="","",IF(MAX($A$9:A190)+1&gt;$A$1,"",MAX($A$9:A190)+1))</f>
        <v/>
      </c>
      <c r="B191" s="12" t="str">
        <f t="shared" si="176"/>
        <v/>
      </c>
      <c r="C191" s="13" t="str">
        <f t="shared" si="177"/>
        <v/>
      </c>
      <c r="D191" s="14" t="str">
        <f t="shared" si="178"/>
        <v/>
      </c>
      <c r="E191" s="23" t="str">
        <f t="shared" si="179"/>
        <v/>
      </c>
      <c r="F191" s="56" t="str">
        <f t="shared" si="180"/>
        <v/>
      </c>
      <c r="G191" s="56" t="str">
        <f t="shared" si="181"/>
        <v/>
      </c>
      <c r="H191" s="56" t="str">
        <f t="shared" si="182"/>
        <v/>
      </c>
      <c r="I191" s="56" t="str">
        <f t="shared" si="183"/>
        <v/>
      </c>
      <c r="J191" s="56" t="str">
        <f t="shared" si="184"/>
        <v/>
      </c>
      <c r="K191" s="56" t="str">
        <f t="shared" si="185"/>
        <v/>
      </c>
      <c r="L191" s="56" t="str">
        <f t="shared" si="186"/>
        <v/>
      </c>
      <c r="M191" s="56" t="str">
        <f t="shared" si="187"/>
        <v/>
      </c>
      <c r="N191" s="56" t="str">
        <f t="shared" si="188"/>
        <v/>
      </c>
      <c r="O191" s="56" t="str">
        <f t="shared" si="189"/>
        <v/>
      </c>
      <c r="P191" s="56" t="str">
        <f t="shared" si="190"/>
        <v/>
      </c>
      <c r="Q191" s="56" t="str">
        <f t="shared" si="191"/>
        <v/>
      </c>
      <c r="R191" s="56" t="str">
        <f t="shared" si="192"/>
        <v/>
      </c>
      <c r="S191" s="56" t="str">
        <f t="shared" si="193"/>
        <v/>
      </c>
      <c r="T191" s="56" t="str">
        <f t="shared" si="194"/>
        <v/>
      </c>
      <c r="U191" s="56" t="str">
        <f t="shared" si="195"/>
        <v/>
      </c>
      <c r="V191" s="56" t="str">
        <f t="shared" si="196"/>
        <v/>
      </c>
      <c r="W191" s="56" t="str">
        <f t="shared" si="197"/>
        <v/>
      </c>
      <c r="X191" s="56" t="str">
        <f t="shared" si="198"/>
        <v/>
      </c>
      <c r="Y191" s="56" t="str">
        <f t="shared" si="199"/>
        <v/>
      </c>
      <c r="Z191" s="56" t="str">
        <f t="shared" si="200"/>
        <v/>
      </c>
      <c r="AA191" s="56" t="str">
        <f t="shared" si="201"/>
        <v/>
      </c>
      <c r="AB191" s="56" t="str">
        <f t="shared" si="202"/>
        <v/>
      </c>
      <c r="AC191" s="56" t="str">
        <f t="shared" si="203"/>
        <v/>
      </c>
      <c r="AD191" s="56" t="str">
        <f t="shared" si="204"/>
        <v/>
      </c>
      <c r="AE191" s="56" t="str">
        <f t="shared" si="205"/>
        <v/>
      </c>
      <c r="AF191" s="56" t="str">
        <f t="shared" si="206"/>
        <v/>
      </c>
      <c r="AG191" s="56" t="str">
        <f t="shared" si="207"/>
        <v/>
      </c>
      <c r="AH191" s="56" t="str">
        <f t="shared" si="208"/>
        <v/>
      </c>
      <c r="AI191" s="56" t="str">
        <f t="shared" si="209"/>
        <v/>
      </c>
      <c r="AJ191" s="74" t="str">
        <f t="shared" si="210"/>
        <v/>
      </c>
      <c r="AK191" s="30"/>
    </row>
    <row r="192" spans="1:37" s="17" customFormat="1" ht="16.5" hidden="1">
      <c r="A192" s="20" t="str">
        <f>IF($A$1="","",IF(MAX($A$9:A191)+1&gt;$A$1,"",MAX($A$9:A191)+1))</f>
        <v/>
      </c>
      <c r="B192" s="12" t="str">
        <f t="shared" si="176"/>
        <v/>
      </c>
      <c r="C192" s="13" t="str">
        <f t="shared" si="177"/>
        <v/>
      </c>
      <c r="D192" s="14" t="str">
        <f t="shared" si="178"/>
        <v/>
      </c>
      <c r="E192" s="23" t="str">
        <f t="shared" si="179"/>
        <v/>
      </c>
      <c r="F192" s="56" t="str">
        <f t="shared" si="180"/>
        <v/>
      </c>
      <c r="G192" s="56" t="str">
        <f t="shared" si="181"/>
        <v/>
      </c>
      <c r="H192" s="56" t="str">
        <f t="shared" si="182"/>
        <v/>
      </c>
      <c r="I192" s="56" t="str">
        <f t="shared" si="183"/>
        <v/>
      </c>
      <c r="J192" s="56" t="str">
        <f t="shared" si="184"/>
        <v/>
      </c>
      <c r="K192" s="56" t="str">
        <f t="shared" si="185"/>
        <v/>
      </c>
      <c r="L192" s="56" t="str">
        <f t="shared" si="186"/>
        <v/>
      </c>
      <c r="M192" s="56" t="str">
        <f t="shared" si="187"/>
        <v/>
      </c>
      <c r="N192" s="56" t="str">
        <f t="shared" si="188"/>
        <v/>
      </c>
      <c r="O192" s="56" t="str">
        <f t="shared" si="189"/>
        <v/>
      </c>
      <c r="P192" s="56" t="str">
        <f t="shared" si="190"/>
        <v/>
      </c>
      <c r="Q192" s="56" t="str">
        <f t="shared" si="191"/>
        <v/>
      </c>
      <c r="R192" s="56" t="str">
        <f t="shared" si="192"/>
        <v/>
      </c>
      <c r="S192" s="56" t="str">
        <f t="shared" si="193"/>
        <v/>
      </c>
      <c r="T192" s="56" t="str">
        <f t="shared" si="194"/>
        <v/>
      </c>
      <c r="U192" s="56" t="str">
        <f t="shared" si="195"/>
        <v/>
      </c>
      <c r="V192" s="56" t="str">
        <f t="shared" si="196"/>
        <v/>
      </c>
      <c r="W192" s="56" t="str">
        <f t="shared" si="197"/>
        <v/>
      </c>
      <c r="X192" s="56" t="str">
        <f t="shared" si="198"/>
        <v/>
      </c>
      <c r="Y192" s="56" t="str">
        <f t="shared" si="199"/>
        <v/>
      </c>
      <c r="Z192" s="56" t="str">
        <f t="shared" si="200"/>
        <v/>
      </c>
      <c r="AA192" s="56" t="str">
        <f t="shared" si="201"/>
        <v/>
      </c>
      <c r="AB192" s="56" t="str">
        <f t="shared" si="202"/>
        <v/>
      </c>
      <c r="AC192" s="56" t="str">
        <f t="shared" si="203"/>
        <v/>
      </c>
      <c r="AD192" s="56" t="str">
        <f t="shared" si="204"/>
        <v/>
      </c>
      <c r="AE192" s="56" t="str">
        <f t="shared" si="205"/>
        <v/>
      </c>
      <c r="AF192" s="56" t="str">
        <f t="shared" si="206"/>
        <v/>
      </c>
      <c r="AG192" s="56" t="str">
        <f t="shared" si="207"/>
        <v/>
      </c>
      <c r="AH192" s="56" t="str">
        <f t="shared" si="208"/>
        <v/>
      </c>
      <c r="AI192" s="56" t="str">
        <f t="shared" si="209"/>
        <v/>
      </c>
      <c r="AJ192" s="74" t="str">
        <f t="shared" si="210"/>
        <v/>
      </c>
      <c r="AK192" s="30"/>
    </row>
    <row r="193" spans="1:37" s="17" customFormat="1" ht="16.5" hidden="1">
      <c r="A193" s="20" t="str">
        <f>IF($A$1="","",IF(MAX($A$9:A192)+1&gt;$A$1,"",MAX($A$9:A192)+1))</f>
        <v/>
      </c>
      <c r="B193" s="12" t="str">
        <f t="shared" si="176"/>
        <v/>
      </c>
      <c r="C193" s="13" t="str">
        <f t="shared" si="177"/>
        <v/>
      </c>
      <c r="D193" s="14" t="str">
        <f t="shared" si="178"/>
        <v/>
      </c>
      <c r="E193" s="23" t="str">
        <f t="shared" si="179"/>
        <v/>
      </c>
      <c r="F193" s="56" t="str">
        <f t="shared" si="180"/>
        <v/>
      </c>
      <c r="G193" s="56" t="str">
        <f t="shared" si="181"/>
        <v/>
      </c>
      <c r="H193" s="56" t="str">
        <f t="shared" si="182"/>
        <v/>
      </c>
      <c r="I193" s="56" t="str">
        <f t="shared" si="183"/>
        <v/>
      </c>
      <c r="J193" s="56" t="str">
        <f t="shared" si="184"/>
        <v/>
      </c>
      <c r="K193" s="56" t="str">
        <f t="shared" si="185"/>
        <v/>
      </c>
      <c r="L193" s="56" t="str">
        <f t="shared" si="186"/>
        <v/>
      </c>
      <c r="M193" s="56" t="str">
        <f t="shared" si="187"/>
        <v/>
      </c>
      <c r="N193" s="56" t="str">
        <f t="shared" si="188"/>
        <v/>
      </c>
      <c r="O193" s="56" t="str">
        <f t="shared" si="189"/>
        <v/>
      </c>
      <c r="P193" s="56" t="str">
        <f t="shared" si="190"/>
        <v/>
      </c>
      <c r="Q193" s="56" t="str">
        <f t="shared" si="191"/>
        <v/>
      </c>
      <c r="R193" s="56" t="str">
        <f t="shared" si="192"/>
        <v/>
      </c>
      <c r="S193" s="56" t="str">
        <f t="shared" si="193"/>
        <v/>
      </c>
      <c r="T193" s="56" t="str">
        <f t="shared" si="194"/>
        <v/>
      </c>
      <c r="U193" s="56" t="str">
        <f t="shared" si="195"/>
        <v/>
      </c>
      <c r="V193" s="56" t="str">
        <f t="shared" si="196"/>
        <v/>
      </c>
      <c r="W193" s="56" t="str">
        <f t="shared" si="197"/>
        <v/>
      </c>
      <c r="X193" s="56" t="str">
        <f t="shared" si="198"/>
        <v/>
      </c>
      <c r="Y193" s="56" t="str">
        <f t="shared" si="199"/>
        <v/>
      </c>
      <c r="Z193" s="56" t="str">
        <f t="shared" si="200"/>
        <v/>
      </c>
      <c r="AA193" s="56" t="str">
        <f t="shared" si="201"/>
        <v/>
      </c>
      <c r="AB193" s="56" t="str">
        <f t="shared" si="202"/>
        <v/>
      </c>
      <c r="AC193" s="56" t="str">
        <f t="shared" si="203"/>
        <v/>
      </c>
      <c r="AD193" s="56" t="str">
        <f t="shared" si="204"/>
        <v/>
      </c>
      <c r="AE193" s="56" t="str">
        <f t="shared" si="205"/>
        <v/>
      </c>
      <c r="AF193" s="56" t="str">
        <f t="shared" si="206"/>
        <v/>
      </c>
      <c r="AG193" s="56" t="str">
        <f t="shared" si="207"/>
        <v/>
      </c>
      <c r="AH193" s="56" t="str">
        <f t="shared" si="208"/>
        <v/>
      </c>
      <c r="AI193" s="56" t="str">
        <f t="shared" si="209"/>
        <v/>
      </c>
      <c r="AJ193" s="74" t="str">
        <f t="shared" si="210"/>
        <v/>
      </c>
      <c r="AK193" s="30"/>
    </row>
    <row r="194" spans="1:37" s="17" customFormat="1" ht="16.5" hidden="1">
      <c r="A194" s="20" t="str">
        <f>IF($A$1="","",IF(MAX($A$9:A193)+1&gt;$A$1,"",MAX($A$9:A193)+1))</f>
        <v/>
      </c>
      <c r="B194" s="12" t="str">
        <f t="shared" si="176"/>
        <v/>
      </c>
      <c r="C194" s="13" t="str">
        <f t="shared" si="177"/>
        <v/>
      </c>
      <c r="D194" s="14" t="str">
        <f t="shared" si="178"/>
        <v/>
      </c>
      <c r="E194" s="23" t="str">
        <f t="shared" si="179"/>
        <v/>
      </c>
      <c r="F194" s="56" t="str">
        <f t="shared" si="180"/>
        <v/>
      </c>
      <c r="G194" s="56" t="str">
        <f t="shared" si="181"/>
        <v/>
      </c>
      <c r="H194" s="56" t="str">
        <f t="shared" si="182"/>
        <v/>
      </c>
      <c r="I194" s="56" t="str">
        <f t="shared" si="183"/>
        <v/>
      </c>
      <c r="J194" s="56" t="str">
        <f t="shared" si="184"/>
        <v/>
      </c>
      <c r="K194" s="56" t="str">
        <f t="shared" si="185"/>
        <v/>
      </c>
      <c r="L194" s="56" t="str">
        <f t="shared" si="186"/>
        <v/>
      </c>
      <c r="M194" s="56" t="str">
        <f t="shared" si="187"/>
        <v/>
      </c>
      <c r="N194" s="56" t="str">
        <f t="shared" si="188"/>
        <v/>
      </c>
      <c r="O194" s="56" t="str">
        <f t="shared" si="189"/>
        <v/>
      </c>
      <c r="P194" s="56" t="str">
        <f t="shared" si="190"/>
        <v/>
      </c>
      <c r="Q194" s="56" t="str">
        <f t="shared" si="191"/>
        <v/>
      </c>
      <c r="R194" s="56" t="str">
        <f t="shared" si="192"/>
        <v/>
      </c>
      <c r="S194" s="56" t="str">
        <f t="shared" si="193"/>
        <v/>
      </c>
      <c r="T194" s="56" t="str">
        <f t="shared" si="194"/>
        <v/>
      </c>
      <c r="U194" s="56" t="str">
        <f t="shared" si="195"/>
        <v/>
      </c>
      <c r="V194" s="56" t="str">
        <f t="shared" si="196"/>
        <v/>
      </c>
      <c r="W194" s="56" t="str">
        <f t="shared" si="197"/>
        <v/>
      </c>
      <c r="X194" s="56" t="str">
        <f t="shared" si="198"/>
        <v/>
      </c>
      <c r="Y194" s="56" t="str">
        <f t="shared" si="199"/>
        <v/>
      </c>
      <c r="Z194" s="56" t="str">
        <f t="shared" si="200"/>
        <v/>
      </c>
      <c r="AA194" s="56" t="str">
        <f t="shared" si="201"/>
        <v/>
      </c>
      <c r="AB194" s="56" t="str">
        <f t="shared" si="202"/>
        <v/>
      </c>
      <c r="AC194" s="56" t="str">
        <f t="shared" si="203"/>
        <v/>
      </c>
      <c r="AD194" s="56" t="str">
        <f t="shared" si="204"/>
        <v/>
      </c>
      <c r="AE194" s="56" t="str">
        <f t="shared" si="205"/>
        <v/>
      </c>
      <c r="AF194" s="56" t="str">
        <f t="shared" si="206"/>
        <v/>
      </c>
      <c r="AG194" s="56" t="str">
        <f t="shared" si="207"/>
        <v/>
      </c>
      <c r="AH194" s="56" t="str">
        <f t="shared" si="208"/>
        <v/>
      </c>
      <c r="AI194" s="56" t="str">
        <f t="shared" si="209"/>
        <v/>
      </c>
      <c r="AJ194" s="74" t="str">
        <f t="shared" si="210"/>
        <v/>
      </c>
      <c r="AK194" s="30"/>
    </row>
    <row r="195" spans="1:37" s="17" customFormat="1" ht="16.5" hidden="1">
      <c r="A195" s="20" t="str">
        <f>IF($A$1="","",IF(MAX($A$9:A194)+1&gt;$A$1,"",MAX($A$9:A194)+1))</f>
        <v/>
      </c>
      <c r="B195" s="12" t="str">
        <f t="shared" si="176"/>
        <v/>
      </c>
      <c r="C195" s="13" t="str">
        <f t="shared" si="177"/>
        <v/>
      </c>
      <c r="D195" s="14" t="str">
        <f t="shared" si="178"/>
        <v/>
      </c>
      <c r="E195" s="23" t="str">
        <f t="shared" si="179"/>
        <v/>
      </c>
      <c r="F195" s="56" t="str">
        <f t="shared" si="180"/>
        <v/>
      </c>
      <c r="G195" s="56" t="str">
        <f t="shared" si="181"/>
        <v/>
      </c>
      <c r="H195" s="56" t="str">
        <f t="shared" si="182"/>
        <v/>
      </c>
      <c r="I195" s="56" t="str">
        <f t="shared" si="183"/>
        <v/>
      </c>
      <c r="J195" s="56" t="str">
        <f t="shared" si="184"/>
        <v/>
      </c>
      <c r="K195" s="56" t="str">
        <f t="shared" si="185"/>
        <v/>
      </c>
      <c r="L195" s="56" t="str">
        <f t="shared" si="186"/>
        <v/>
      </c>
      <c r="M195" s="56" t="str">
        <f t="shared" si="187"/>
        <v/>
      </c>
      <c r="N195" s="56" t="str">
        <f t="shared" si="188"/>
        <v/>
      </c>
      <c r="O195" s="56" t="str">
        <f t="shared" si="189"/>
        <v/>
      </c>
      <c r="P195" s="56" t="str">
        <f t="shared" si="190"/>
        <v/>
      </c>
      <c r="Q195" s="56" t="str">
        <f t="shared" si="191"/>
        <v/>
      </c>
      <c r="R195" s="56" t="str">
        <f t="shared" si="192"/>
        <v/>
      </c>
      <c r="S195" s="56" t="str">
        <f t="shared" si="193"/>
        <v/>
      </c>
      <c r="T195" s="56" t="str">
        <f t="shared" si="194"/>
        <v/>
      </c>
      <c r="U195" s="56" t="str">
        <f t="shared" si="195"/>
        <v/>
      </c>
      <c r="V195" s="56" t="str">
        <f t="shared" si="196"/>
        <v/>
      </c>
      <c r="W195" s="56" t="str">
        <f t="shared" si="197"/>
        <v/>
      </c>
      <c r="X195" s="56" t="str">
        <f t="shared" si="198"/>
        <v/>
      </c>
      <c r="Y195" s="56" t="str">
        <f t="shared" si="199"/>
        <v/>
      </c>
      <c r="Z195" s="56" t="str">
        <f t="shared" si="200"/>
        <v/>
      </c>
      <c r="AA195" s="56" t="str">
        <f t="shared" si="201"/>
        <v/>
      </c>
      <c r="AB195" s="56" t="str">
        <f t="shared" si="202"/>
        <v/>
      </c>
      <c r="AC195" s="56" t="str">
        <f t="shared" si="203"/>
        <v/>
      </c>
      <c r="AD195" s="56" t="str">
        <f t="shared" si="204"/>
        <v/>
      </c>
      <c r="AE195" s="56" t="str">
        <f t="shared" si="205"/>
        <v/>
      </c>
      <c r="AF195" s="56" t="str">
        <f t="shared" si="206"/>
        <v/>
      </c>
      <c r="AG195" s="56" t="str">
        <f t="shared" si="207"/>
        <v/>
      </c>
      <c r="AH195" s="56" t="str">
        <f t="shared" si="208"/>
        <v/>
      </c>
      <c r="AI195" s="56" t="str">
        <f t="shared" si="209"/>
        <v/>
      </c>
      <c r="AJ195" s="74" t="str">
        <f t="shared" si="210"/>
        <v/>
      </c>
      <c r="AK195" s="30"/>
    </row>
    <row r="196" spans="1:37" s="17" customFormat="1" ht="16.5" hidden="1">
      <c r="A196" s="20" t="str">
        <f>IF($A$1="","",IF(MAX($A$9:A195)+1&gt;$A$1,"",MAX($A$9:A195)+1))</f>
        <v/>
      </c>
      <c r="B196" s="12" t="str">
        <f t="shared" si="176"/>
        <v/>
      </c>
      <c r="C196" s="13" t="str">
        <f t="shared" si="177"/>
        <v/>
      </c>
      <c r="D196" s="14" t="str">
        <f t="shared" si="178"/>
        <v/>
      </c>
      <c r="E196" s="23" t="str">
        <f t="shared" si="179"/>
        <v/>
      </c>
      <c r="F196" s="56" t="str">
        <f t="shared" si="180"/>
        <v/>
      </c>
      <c r="G196" s="56" t="str">
        <f t="shared" si="181"/>
        <v/>
      </c>
      <c r="H196" s="56" t="str">
        <f t="shared" si="182"/>
        <v/>
      </c>
      <c r="I196" s="56" t="str">
        <f t="shared" si="183"/>
        <v/>
      </c>
      <c r="J196" s="56" t="str">
        <f t="shared" si="184"/>
        <v/>
      </c>
      <c r="K196" s="56" t="str">
        <f t="shared" si="185"/>
        <v/>
      </c>
      <c r="L196" s="56" t="str">
        <f t="shared" si="186"/>
        <v/>
      </c>
      <c r="M196" s="56" t="str">
        <f t="shared" si="187"/>
        <v/>
      </c>
      <c r="N196" s="56" t="str">
        <f t="shared" si="188"/>
        <v/>
      </c>
      <c r="O196" s="56" t="str">
        <f t="shared" si="189"/>
        <v/>
      </c>
      <c r="P196" s="56" t="str">
        <f t="shared" si="190"/>
        <v/>
      </c>
      <c r="Q196" s="56" t="str">
        <f t="shared" si="191"/>
        <v/>
      </c>
      <c r="R196" s="56" t="str">
        <f t="shared" si="192"/>
        <v/>
      </c>
      <c r="S196" s="56" t="str">
        <f t="shared" si="193"/>
        <v/>
      </c>
      <c r="T196" s="56" t="str">
        <f t="shared" si="194"/>
        <v/>
      </c>
      <c r="U196" s="56" t="str">
        <f t="shared" si="195"/>
        <v/>
      </c>
      <c r="V196" s="56" t="str">
        <f t="shared" si="196"/>
        <v/>
      </c>
      <c r="W196" s="56" t="str">
        <f t="shared" si="197"/>
        <v/>
      </c>
      <c r="X196" s="56" t="str">
        <f t="shared" si="198"/>
        <v/>
      </c>
      <c r="Y196" s="56" t="str">
        <f t="shared" si="199"/>
        <v/>
      </c>
      <c r="Z196" s="56" t="str">
        <f t="shared" si="200"/>
        <v/>
      </c>
      <c r="AA196" s="56" t="str">
        <f t="shared" si="201"/>
        <v/>
      </c>
      <c r="AB196" s="56" t="str">
        <f t="shared" si="202"/>
        <v/>
      </c>
      <c r="AC196" s="56" t="str">
        <f t="shared" si="203"/>
        <v/>
      </c>
      <c r="AD196" s="56" t="str">
        <f t="shared" si="204"/>
        <v/>
      </c>
      <c r="AE196" s="56" t="str">
        <f t="shared" si="205"/>
        <v/>
      </c>
      <c r="AF196" s="56" t="str">
        <f t="shared" si="206"/>
        <v/>
      </c>
      <c r="AG196" s="56" t="str">
        <f t="shared" si="207"/>
        <v/>
      </c>
      <c r="AH196" s="56" t="str">
        <f t="shared" si="208"/>
        <v/>
      </c>
      <c r="AI196" s="56" t="str">
        <f t="shared" si="209"/>
        <v/>
      </c>
      <c r="AJ196" s="74" t="str">
        <f t="shared" si="210"/>
        <v/>
      </c>
      <c r="AK196" s="30"/>
    </row>
    <row r="197" spans="1:37" s="17" customFormat="1" ht="16.5" hidden="1">
      <c r="A197" s="20" t="str">
        <f>IF($A$1="","",IF(MAX($A$9:A196)+1&gt;$A$1,"",MAX($A$9:A196)+1))</f>
        <v/>
      </c>
      <c r="B197" s="12" t="str">
        <f t="shared" si="176"/>
        <v/>
      </c>
      <c r="C197" s="13" t="str">
        <f t="shared" si="177"/>
        <v/>
      </c>
      <c r="D197" s="14" t="str">
        <f t="shared" si="178"/>
        <v/>
      </c>
      <c r="E197" s="23" t="str">
        <f t="shared" si="179"/>
        <v/>
      </c>
      <c r="F197" s="56" t="str">
        <f t="shared" si="180"/>
        <v/>
      </c>
      <c r="G197" s="56" t="str">
        <f t="shared" si="181"/>
        <v/>
      </c>
      <c r="H197" s="56" t="str">
        <f t="shared" si="182"/>
        <v/>
      </c>
      <c r="I197" s="56" t="str">
        <f t="shared" si="183"/>
        <v/>
      </c>
      <c r="J197" s="56" t="str">
        <f t="shared" si="184"/>
        <v/>
      </c>
      <c r="K197" s="56" t="str">
        <f t="shared" si="185"/>
        <v/>
      </c>
      <c r="L197" s="56" t="str">
        <f t="shared" si="186"/>
        <v/>
      </c>
      <c r="M197" s="56" t="str">
        <f t="shared" si="187"/>
        <v/>
      </c>
      <c r="N197" s="56" t="str">
        <f t="shared" si="188"/>
        <v/>
      </c>
      <c r="O197" s="56" t="str">
        <f t="shared" si="189"/>
        <v/>
      </c>
      <c r="P197" s="56" t="str">
        <f t="shared" si="190"/>
        <v/>
      </c>
      <c r="Q197" s="56" t="str">
        <f t="shared" si="191"/>
        <v/>
      </c>
      <c r="R197" s="56" t="str">
        <f t="shared" si="192"/>
        <v/>
      </c>
      <c r="S197" s="56" t="str">
        <f t="shared" si="193"/>
        <v/>
      </c>
      <c r="T197" s="56" t="str">
        <f t="shared" si="194"/>
        <v/>
      </c>
      <c r="U197" s="56" t="str">
        <f t="shared" si="195"/>
        <v/>
      </c>
      <c r="V197" s="56" t="str">
        <f t="shared" si="196"/>
        <v/>
      </c>
      <c r="W197" s="56" t="str">
        <f t="shared" si="197"/>
        <v/>
      </c>
      <c r="X197" s="56" t="str">
        <f t="shared" si="198"/>
        <v/>
      </c>
      <c r="Y197" s="56" t="str">
        <f t="shared" si="199"/>
        <v/>
      </c>
      <c r="Z197" s="56" t="str">
        <f t="shared" si="200"/>
        <v/>
      </c>
      <c r="AA197" s="56" t="str">
        <f t="shared" si="201"/>
        <v/>
      </c>
      <c r="AB197" s="56" t="str">
        <f t="shared" si="202"/>
        <v/>
      </c>
      <c r="AC197" s="56" t="str">
        <f t="shared" si="203"/>
        <v/>
      </c>
      <c r="AD197" s="56" t="str">
        <f t="shared" si="204"/>
        <v/>
      </c>
      <c r="AE197" s="56" t="str">
        <f t="shared" si="205"/>
        <v/>
      </c>
      <c r="AF197" s="56" t="str">
        <f t="shared" si="206"/>
        <v/>
      </c>
      <c r="AG197" s="56" t="str">
        <f t="shared" si="207"/>
        <v/>
      </c>
      <c r="AH197" s="56" t="str">
        <f t="shared" si="208"/>
        <v/>
      </c>
      <c r="AI197" s="56" t="str">
        <f t="shared" si="209"/>
        <v/>
      </c>
      <c r="AJ197" s="74" t="str">
        <f t="shared" si="210"/>
        <v/>
      </c>
      <c r="AK197" s="30"/>
    </row>
    <row r="198" spans="1:37" s="17" customFormat="1" ht="16.5" hidden="1">
      <c r="A198" s="20" t="str">
        <f>IF($A$1="","",IF(MAX($A$9:A197)+1&gt;$A$1,"",MAX($A$9:A197)+1))</f>
        <v/>
      </c>
      <c r="B198" s="12" t="str">
        <f t="shared" si="176"/>
        <v/>
      </c>
      <c r="C198" s="13" t="str">
        <f t="shared" si="177"/>
        <v/>
      </c>
      <c r="D198" s="14" t="str">
        <f t="shared" si="178"/>
        <v/>
      </c>
      <c r="E198" s="23" t="str">
        <f t="shared" si="179"/>
        <v/>
      </c>
      <c r="F198" s="56" t="str">
        <f t="shared" si="180"/>
        <v/>
      </c>
      <c r="G198" s="56" t="str">
        <f t="shared" si="181"/>
        <v/>
      </c>
      <c r="H198" s="56" t="str">
        <f t="shared" si="182"/>
        <v/>
      </c>
      <c r="I198" s="56" t="str">
        <f t="shared" si="183"/>
        <v/>
      </c>
      <c r="J198" s="56" t="str">
        <f t="shared" si="184"/>
        <v/>
      </c>
      <c r="K198" s="56" t="str">
        <f t="shared" si="185"/>
        <v/>
      </c>
      <c r="L198" s="56" t="str">
        <f t="shared" si="186"/>
        <v/>
      </c>
      <c r="M198" s="56" t="str">
        <f t="shared" si="187"/>
        <v/>
      </c>
      <c r="N198" s="56" t="str">
        <f t="shared" si="188"/>
        <v/>
      </c>
      <c r="O198" s="56" t="str">
        <f t="shared" si="189"/>
        <v/>
      </c>
      <c r="P198" s="56" t="str">
        <f t="shared" si="190"/>
        <v/>
      </c>
      <c r="Q198" s="56" t="str">
        <f t="shared" si="191"/>
        <v/>
      </c>
      <c r="R198" s="56" t="str">
        <f t="shared" si="192"/>
        <v/>
      </c>
      <c r="S198" s="56" t="str">
        <f t="shared" si="193"/>
        <v/>
      </c>
      <c r="T198" s="56" t="str">
        <f t="shared" si="194"/>
        <v/>
      </c>
      <c r="U198" s="56" t="str">
        <f t="shared" si="195"/>
        <v/>
      </c>
      <c r="V198" s="56" t="str">
        <f t="shared" si="196"/>
        <v/>
      </c>
      <c r="W198" s="56" t="str">
        <f t="shared" si="197"/>
        <v/>
      </c>
      <c r="X198" s="56" t="str">
        <f t="shared" si="198"/>
        <v/>
      </c>
      <c r="Y198" s="56" t="str">
        <f t="shared" si="199"/>
        <v/>
      </c>
      <c r="Z198" s="56" t="str">
        <f t="shared" si="200"/>
        <v/>
      </c>
      <c r="AA198" s="56" t="str">
        <f t="shared" si="201"/>
        <v/>
      </c>
      <c r="AB198" s="56" t="str">
        <f t="shared" si="202"/>
        <v/>
      </c>
      <c r="AC198" s="56" t="str">
        <f t="shared" si="203"/>
        <v/>
      </c>
      <c r="AD198" s="56" t="str">
        <f t="shared" si="204"/>
        <v/>
      </c>
      <c r="AE198" s="56" t="str">
        <f t="shared" si="205"/>
        <v/>
      </c>
      <c r="AF198" s="56" t="str">
        <f t="shared" si="206"/>
        <v/>
      </c>
      <c r="AG198" s="56" t="str">
        <f t="shared" si="207"/>
        <v/>
      </c>
      <c r="AH198" s="56" t="str">
        <f t="shared" si="208"/>
        <v/>
      </c>
      <c r="AI198" s="56" t="str">
        <f t="shared" si="209"/>
        <v/>
      </c>
      <c r="AJ198" s="74" t="str">
        <f t="shared" si="210"/>
        <v/>
      </c>
      <c r="AK198" s="30"/>
    </row>
    <row r="199" spans="1:37" s="17" customFormat="1" ht="16.5" hidden="1">
      <c r="A199" s="89" t="str">
        <f>IF($A$1="","",IF(MAX($A$9:A198)+1&gt;$A$1,"",MAX($A$9:A198)+1))</f>
        <v/>
      </c>
      <c r="B199" s="90" t="str">
        <f t="shared" si="176"/>
        <v/>
      </c>
      <c r="C199" s="91" t="str">
        <f t="shared" si="177"/>
        <v/>
      </c>
      <c r="D199" s="92" t="str">
        <f t="shared" si="178"/>
        <v/>
      </c>
      <c r="E199" s="93" t="str">
        <f t="shared" si="179"/>
        <v/>
      </c>
      <c r="F199" s="94" t="str">
        <f t="shared" si="180"/>
        <v/>
      </c>
      <c r="G199" s="94" t="str">
        <f t="shared" si="181"/>
        <v/>
      </c>
      <c r="H199" s="94" t="str">
        <f t="shared" si="182"/>
        <v/>
      </c>
      <c r="I199" s="94" t="str">
        <f t="shared" si="183"/>
        <v/>
      </c>
      <c r="J199" s="94" t="str">
        <f t="shared" si="184"/>
        <v/>
      </c>
      <c r="K199" s="94" t="str">
        <f t="shared" si="185"/>
        <v/>
      </c>
      <c r="L199" s="94" t="str">
        <f t="shared" si="186"/>
        <v/>
      </c>
      <c r="M199" s="94" t="str">
        <f t="shared" si="187"/>
        <v/>
      </c>
      <c r="N199" s="94" t="str">
        <f t="shared" si="188"/>
        <v/>
      </c>
      <c r="O199" s="94" t="str">
        <f t="shared" si="189"/>
        <v/>
      </c>
      <c r="P199" s="94" t="str">
        <f t="shared" si="190"/>
        <v/>
      </c>
      <c r="Q199" s="94" t="str">
        <f t="shared" si="191"/>
        <v/>
      </c>
      <c r="R199" s="94" t="str">
        <f t="shared" si="192"/>
        <v/>
      </c>
      <c r="S199" s="94" t="str">
        <f t="shared" si="193"/>
        <v/>
      </c>
      <c r="T199" s="94" t="str">
        <f t="shared" si="194"/>
        <v/>
      </c>
      <c r="U199" s="94" t="str">
        <f t="shared" si="195"/>
        <v/>
      </c>
      <c r="V199" s="94" t="str">
        <f t="shared" si="196"/>
        <v/>
      </c>
      <c r="W199" s="94" t="str">
        <f t="shared" si="197"/>
        <v/>
      </c>
      <c r="X199" s="94" t="str">
        <f t="shared" si="198"/>
        <v/>
      </c>
      <c r="Y199" s="94" t="str">
        <f t="shared" si="199"/>
        <v/>
      </c>
      <c r="Z199" s="94" t="str">
        <f t="shared" si="200"/>
        <v/>
      </c>
      <c r="AA199" s="94" t="str">
        <f t="shared" si="201"/>
        <v/>
      </c>
      <c r="AB199" s="94" t="str">
        <f t="shared" si="202"/>
        <v/>
      </c>
      <c r="AC199" s="94" t="str">
        <f t="shared" si="203"/>
        <v/>
      </c>
      <c r="AD199" s="94" t="str">
        <f t="shared" si="204"/>
        <v/>
      </c>
      <c r="AE199" s="94" t="str">
        <f t="shared" si="205"/>
        <v/>
      </c>
      <c r="AF199" s="94" t="str">
        <f t="shared" si="206"/>
        <v/>
      </c>
      <c r="AG199" s="94" t="str">
        <f t="shared" si="207"/>
        <v/>
      </c>
      <c r="AH199" s="94" t="str">
        <f t="shared" si="208"/>
        <v/>
      </c>
      <c r="AI199" s="94" t="str">
        <f t="shared" si="209"/>
        <v/>
      </c>
      <c r="AJ199" s="95" t="str">
        <f t="shared" si="210"/>
        <v/>
      </c>
      <c r="AK199" s="96"/>
    </row>
    <row r="200" spans="1:37" hidden="1">
      <c r="A200" s="97"/>
      <c r="B200" s="98"/>
      <c r="C200" s="97"/>
      <c r="D200" s="99"/>
      <c r="E200" s="97"/>
      <c r="F200" s="100"/>
      <c r="G200" s="100"/>
      <c r="H200" s="101"/>
      <c r="I200" s="101"/>
      <c r="J200" s="101"/>
      <c r="K200" s="101"/>
      <c r="L200" s="101"/>
      <c r="M200" s="101"/>
      <c r="N200" s="101"/>
      <c r="O200" s="101"/>
      <c r="P200" s="101"/>
      <c r="Q200" s="101"/>
      <c r="R200" s="101"/>
      <c r="S200" s="101"/>
      <c r="T200" s="101"/>
      <c r="U200" s="101"/>
      <c r="V200" s="101"/>
      <c r="W200" s="101"/>
      <c r="X200" s="101"/>
      <c r="Y200" s="101"/>
      <c r="Z200" s="101"/>
      <c r="AA200" s="101"/>
      <c r="AB200" s="101"/>
      <c r="AC200" s="101"/>
      <c r="AD200" s="101"/>
      <c r="AE200" s="101"/>
      <c r="AF200" s="101"/>
      <c r="AG200" s="101"/>
      <c r="AH200" s="101"/>
      <c r="AI200" s="102"/>
      <c r="AJ200" s="103"/>
      <c r="AK200" s="97"/>
    </row>
    <row r="201" spans="1:37">
      <c r="J201" s="77"/>
      <c r="K201" s="77"/>
      <c r="N201" s="77"/>
      <c r="O201" s="77"/>
      <c r="R201" s="77"/>
      <c r="S201" s="77"/>
      <c r="T201" s="77"/>
      <c r="U201" s="77"/>
      <c r="V201" s="77"/>
      <c r="W201" s="77"/>
      <c r="X201" s="77"/>
      <c r="Y201" s="77"/>
      <c r="Z201" s="77"/>
      <c r="AA201" s="77"/>
      <c r="AB201" s="77"/>
      <c r="AC201" s="77"/>
      <c r="AD201" s="77"/>
      <c r="AE201" s="77"/>
      <c r="AF201" s="77"/>
      <c r="AG201" s="77"/>
      <c r="AH201" s="77"/>
    </row>
    <row r="202" spans="1:37" ht="18.75">
      <c r="A202" s="376" t="s">
        <v>34</v>
      </c>
      <c r="B202" s="376"/>
      <c r="C202" s="376"/>
      <c r="D202" s="376"/>
      <c r="E202" s="22"/>
      <c r="F202" s="22"/>
      <c r="J202" s="77"/>
      <c r="K202" s="77"/>
      <c r="N202" s="77"/>
      <c r="O202" s="77"/>
      <c r="R202" s="77"/>
      <c r="S202" s="77"/>
      <c r="T202" s="77"/>
      <c r="U202" s="77"/>
      <c r="V202" s="77"/>
      <c r="W202" s="77"/>
      <c r="X202" s="77"/>
      <c r="Y202" s="77"/>
      <c r="Z202" s="77"/>
      <c r="AA202" s="77"/>
      <c r="AB202" s="77"/>
      <c r="AC202" s="77"/>
      <c r="AD202" s="77"/>
      <c r="AE202" s="77"/>
      <c r="AF202" s="77"/>
      <c r="AG202" s="77"/>
      <c r="AH202" s="77"/>
      <c r="AJ202" s="22" t="s">
        <v>35</v>
      </c>
      <c r="AK202" s="22"/>
    </row>
    <row r="203" spans="1:37" ht="18.75">
      <c r="A203" s="21"/>
      <c r="B203" s="21"/>
      <c r="C203" s="21"/>
      <c r="E203" s="21"/>
      <c r="F203" s="21"/>
      <c r="J203" s="77"/>
      <c r="K203" s="77"/>
      <c r="N203" s="77"/>
      <c r="O203" s="77"/>
      <c r="R203" s="77"/>
      <c r="S203" s="77"/>
      <c r="T203" s="77"/>
      <c r="U203" s="77"/>
      <c r="V203" s="77"/>
      <c r="W203" s="77"/>
      <c r="X203" s="77"/>
      <c r="Y203" s="77"/>
      <c r="Z203" s="77"/>
      <c r="AA203" s="77"/>
      <c r="AB203" s="77"/>
      <c r="AC203" s="77"/>
      <c r="AD203" s="77"/>
      <c r="AE203" s="77"/>
      <c r="AF203" s="77"/>
      <c r="AG203" s="77"/>
      <c r="AH203" s="77"/>
      <c r="AJ203" s="21"/>
    </row>
    <row r="204" spans="1:37" ht="18.75">
      <c r="A204" s="21"/>
      <c r="B204" s="21"/>
      <c r="C204" s="21"/>
      <c r="E204" s="21"/>
      <c r="F204" s="21"/>
      <c r="J204" s="77"/>
      <c r="K204" s="77"/>
      <c r="N204" s="77"/>
      <c r="O204" s="77"/>
      <c r="R204" s="77"/>
      <c r="S204" s="77"/>
      <c r="T204" s="77"/>
      <c r="U204" s="77"/>
      <c r="V204" s="77"/>
      <c r="W204" s="77"/>
      <c r="X204" s="77"/>
      <c r="Y204" s="77"/>
      <c r="Z204" s="77"/>
      <c r="AA204" s="77"/>
      <c r="AB204" s="77"/>
      <c r="AC204" s="77"/>
      <c r="AD204" s="77"/>
      <c r="AE204" s="77"/>
      <c r="AF204" s="77"/>
      <c r="AG204" s="77"/>
      <c r="AH204" s="77"/>
      <c r="AJ204" s="21"/>
    </row>
    <row r="205" spans="1:37" ht="18.75">
      <c r="A205" s="21"/>
      <c r="B205" s="21"/>
      <c r="C205" s="21"/>
      <c r="E205" s="21"/>
      <c r="F205" s="21"/>
      <c r="J205" s="77"/>
      <c r="K205" s="77"/>
      <c r="N205" s="77"/>
      <c r="O205" s="77"/>
      <c r="R205" s="77"/>
      <c r="S205" s="77"/>
      <c r="T205" s="77"/>
      <c r="U205" s="77"/>
      <c r="V205" s="77"/>
      <c r="W205" s="77"/>
      <c r="X205" s="77"/>
      <c r="Y205" s="77"/>
      <c r="Z205" s="77"/>
      <c r="AA205" s="77"/>
      <c r="AB205" s="77"/>
      <c r="AC205" s="77"/>
      <c r="AD205" s="77"/>
      <c r="AE205" s="77"/>
      <c r="AF205" s="77"/>
      <c r="AG205" s="77"/>
      <c r="AH205" s="77"/>
      <c r="AJ205" s="21"/>
    </row>
    <row r="206" spans="1:37" ht="18.75">
      <c r="A206" s="376" t="s">
        <v>312</v>
      </c>
      <c r="B206" s="376"/>
      <c r="C206" s="376"/>
      <c r="D206" s="376"/>
      <c r="E206" s="22"/>
      <c r="F206" s="22"/>
      <c r="J206" s="77"/>
      <c r="K206" s="77"/>
      <c r="N206" s="77"/>
      <c r="O206" s="77"/>
      <c r="R206" s="77"/>
      <c r="S206" s="77"/>
      <c r="T206" s="77"/>
      <c r="U206" s="77"/>
      <c r="V206" s="77"/>
      <c r="W206" s="77"/>
      <c r="X206" s="77"/>
      <c r="Y206" s="77"/>
      <c r="Z206" s="77"/>
      <c r="AA206" s="77"/>
      <c r="AB206" s="77"/>
      <c r="AC206" s="77"/>
      <c r="AD206" s="77"/>
      <c r="AE206" s="77"/>
      <c r="AF206" s="77"/>
      <c r="AG206" s="77"/>
      <c r="AH206" s="77"/>
      <c r="AJ206" s="22" t="s">
        <v>438</v>
      </c>
    </row>
    <row r="207" spans="1:37">
      <c r="J207" s="77"/>
      <c r="K207" s="77"/>
      <c r="N207" s="77"/>
      <c r="O207" s="77"/>
      <c r="R207" s="77"/>
      <c r="S207" s="77"/>
      <c r="T207" s="77"/>
      <c r="U207" s="77"/>
      <c r="V207" s="77"/>
      <c r="W207" s="77"/>
      <c r="X207" s="77"/>
      <c r="Y207" s="77"/>
      <c r="Z207" s="77"/>
      <c r="AA207" s="77"/>
      <c r="AB207" s="77"/>
      <c r="AC207" s="77"/>
      <c r="AD207" s="77"/>
      <c r="AE207" s="77"/>
      <c r="AF207" s="77"/>
      <c r="AG207" s="77"/>
      <c r="AH207" s="77"/>
    </row>
    <row r="208" spans="1:37">
      <c r="J208" s="77"/>
      <c r="K208" s="77"/>
      <c r="N208" s="77"/>
      <c r="O208" s="77"/>
      <c r="R208" s="77"/>
      <c r="S208" s="77"/>
      <c r="T208" s="77"/>
      <c r="U208" s="77"/>
      <c r="V208" s="77"/>
      <c r="W208" s="77"/>
      <c r="X208" s="77"/>
      <c r="Y208" s="77"/>
      <c r="Z208" s="77"/>
      <c r="AA208" s="77"/>
      <c r="AB208" s="77"/>
      <c r="AC208" s="77"/>
      <c r="AD208" s="77"/>
      <c r="AE208" s="77"/>
      <c r="AF208" s="77"/>
      <c r="AG208" s="77"/>
      <c r="AH208" s="77"/>
    </row>
    <row r="209" spans="10:34">
      <c r="J209" s="77"/>
      <c r="K209" s="77"/>
      <c r="N209" s="77"/>
      <c r="O209" s="77"/>
      <c r="R209" s="77"/>
      <c r="S209" s="77"/>
      <c r="T209" s="77"/>
      <c r="U209" s="77"/>
      <c r="V209" s="77"/>
      <c r="W209" s="77"/>
      <c r="X209" s="77"/>
      <c r="Y209" s="77"/>
      <c r="Z209" s="77"/>
      <c r="AA209" s="77"/>
      <c r="AB209" s="77"/>
      <c r="AC209" s="77"/>
      <c r="AD209" s="77"/>
      <c r="AE209" s="77"/>
      <c r="AF209" s="77"/>
      <c r="AG209" s="77"/>
      <c r="AH209" s="77"/>
    </row>
    <row r="210" spans="10:34">
      <c r="J210" s="77"/>
      <c r="K210" s="77"/>
      <c r="N210" s="77"/>
      <c r="O210" s="77"/>
      <c r="R210" s="77"/>
      <c r="S210" s="77"/>
      <c r="T210" s="77"/>
      <c r="U210" s="77"/>
      <c r="V210" s="77"/>
      <c r="W210" s="77"/>
      <c r="X210" s="77"/>
      <c r="Y210" s="77"/>
      <c r="Z210" s="77"/>
      <c r="AA210" s="77"/>
      <c r="AB210" s="77"/>
      <c r="AC210" s="77"/>
      <c r="AD210" s="77"/>
      <c r="AE210" s="77"/>
      <c r="AF210" s="77"/>
      <c r="AG210" s="77"/>
      <c r="AH210" s="77"/>
    </row>
    <row r="211" spans="10:34">
      <c r="J211" s="77"/>
      <c r="K211" s="77"/>
      <c r="N211" s="77"/>
      <c r="O211" s="77"/>
      <c r="R211" s="77"/>
      <c r="S211" s="77"/>
      <c r="T211" s="77"/>
      <c r="U211" s="77"/>
      <c r="V211" s="77"/>
      <c r="W211" s="77"/>
      <c r="X211" s="77"/>
      <c r="Y211" s="77"/>
      <c r="Z211" s="77"/>
      <c r="AA211" s="77"/>
      <c r="AB211" s="77"/>
      <c r="AC211" s="77"/>
      <c r="AD211" s="77"/>
      <c r="AE211" s="77"/>
      <c r="AF211" s="77"/>
      <c r="AG211" s="77"/>
      <c r="AH211" s="77"/>
    </row>
    <row r="212" spans="10:34">
      <c r="J212" s="77"/>
      <c r="K212" s="77"/>
      <c r="N212" s="77"/>
      <c r="O212" s="77"/>
      <c r="R212" s="77"/>
      <c r="S212" s="77"/>
      <c r="T212" s="77"/>
      <c r="U212" s="77"/>
      <c r="V212" s="77"/>
      <c r="W212" s="77"/>
      <c r="X212" s="77"/>
      <c r="Y212" s="77"/>
      <c r="Z212" s="77"/>
      <c r="AA212" s="77"/>
      <c r="AB212" s="77"/>
      <c r="AC212" s="77"/>
      <c r="AD212" s="77"/>
      <c r="AE212" s="77"/>
      <c r="AF212" s="77"/>
      <c r="AG212" s="77"/>
      <c r="AH212" s="77"/>
    </row>
    <row r="213" spans="10:34">
      <c r="J213" s="77"/>
      <c r="K213" s="77"/>
      <c r="N213" s="77"/>
      <c r="O213" s="77"/>
      <c r="R213" s="77"/>
      <c r="S213" s="77"/>
      <c r="T213" s="77"/>
      <c r="U213" s="77"/>
      <c r="V213" s="77"/>
      <c r="W213" s="77"/>
      <c r="X213" s="77"/>
      <c r="Y213" s="77"/>
      <c r="Z213" s="77"/>
      <c r="AA213" s="77"/>
      <c r="AB213" s="77"/>
      <c r="AC213" s="77"/>
      <c r="AD213" s="77"/>
      <c r="AE213" s="77"/>
      <c r="AF213" s="77"/>
      <c r="AG213" s="77"/>
      <c r="AH213" s="77"/>
    </row>
    <row r="214" spans="10:34">
      <c r="J214" s="77"/>
      <c r="K214" s="77"/>
      <c r="N214" s="77"/>
      <c r="O214" s="77"/>
      <c r="R214" s="77"/>
      <c r="S214" s="77"/>
      <c r="T214" s="77"/>
      <c r="U214" s="77"/>
      <c r="V214" s="77"/>
      <c r="W214" s="77"/>
      <c r="X214" s="77"/>
      <c r="Y214" s="77"/>
      <c r="Z214" s="77"/>
      <c r="AA214" s="77"/>
      <c r="AB214" s="77"/>
      <c r="AC214" s="77"/>
      <c r="AD214" s="77"/>
      <c r="AE214" s="77"/>
      <c r="AF214" s="77"/>
      <c r="AG214" s="77"/>
      <c r="AH214" s="77"/>
    </row>
    <row r="215" spans="10:34">
      <c r="J215" s="77"/>
      <c r="K215" s="77"/>
      <c r="N215" s="77"/>
      <c r="O215" s="77"/>
      <c r="R215" s="77"/>
      <c r="S215" s="77"/>
      <c r="T215" s="77"/>
      <c r="U215" s="77"/>
      <c r="V215" s="77"/>
      <c r="W215" s="77"/>
      <c r="X215" s="77"/>
      <c r="Y215" s="77"/>
      <c r="Z215" s="77"/>
      <c r="AA215" s="77"/>
      <c r="AB215" s="77"/>
      <c r="AC215" s="77"/>
      <c r="AD215" s="77"/>
      <c r="AE215" s="77"/>
      <c r="AF215" s="77"/>
      <c r="AG215" s="77"/>
      <c r="AH215" s="77"/>
    </row>
    <row r="216" spans="10:34">
      <c r="J216" s="77"/>
      <c r="K216" s="77"/>
      <c r="N216" s="77"/>
      <c r="O216" s="77"/>
      <c r="R216" s="77"/>
      <c r="S216" s="77"/>
      <c r="T216" s="77"/>
      <c r="U216" s="77"/>
      <c r="V216" s="77"/>
      <c r="W216" s="77"/>
      <c r="X216" s="77"/>
      <c r="Y216" s="77"/>
      <c r="Z216" s="77"/>
      <c r="AA216" s="77"/>
      <c r="AB216" s="77"/>
      <c r="AC216" s="77"/>
      <c r="AD216" s="77"/>
      <c r="AE216" s="77"/>
      <c r="AF216" s="77"/>
      <c r="AG216" s="77"/>
      <c r="AH216" s="77"/>
    </row>
    <row r="217" spans="10:34">
      <c r="J217" s="77"/>
      <c r="K217" s="77"/>
      <c r="N217" s="77"/>
      <c r="O217" s="77"/>
      <c r="R217" s="77"/>
      <c r="S217" s="77"/>
      <c r="T217" s="77"/>
      <c r="U217" s="77"/>
      <c r="V217" s="77"/>
      <c r="W217" s="77"/>
      <c r="X217" s="77"/>
      <c r="Y217" s="77"/>
      <c r="Z217" s="77"/>
      <c r="AA217" s="77"/>
      <c r="AB217" s="77"/>
      <c r="AC217" s="77"/>
      <c r="AD217" s="77"/>
      <c r="AE217" s="77"/>
      <c r="AF217" s="77"/>
      <c r="AG217" s="77"/>
      <c r="AH217" s="77"/>
    </row>
    <row r="218" spans="10:34">
      <c r="J218" s="77"/>
      <c r="K218" s="77"/>
      <c r="N218" s="77"/>
      <c r="O218" s="77"/>
      <c r="R218" s="77"/>
      <c r="S218" s="77"/>
      <c r="T218" s="77"/>
      <c r="U218" s="77"/>
      <c r="V218" s="77"/>
      <c r="W218" s="77"/>
      <c r="X218" s="77"/>
      <c r="Y218" s="77"/>
      <c r="Z218" s="77"/>
      <c r="AA218" s="77"/>
      <c r="AB218" s="77"/>
      <c r="AC218" s="77"/>
      <c r="AD218" s="77"/>
      <c r="AE218" s="77"/>
      <c r="AF218" s="77"/>
      <c r="AG218" s="77"/>
      <c r="AH218" s="77"/>
    </row>
    <row r="219" spans="10:34">
      <c r="J219" s="77"/>
      <c r="K219" s="77"/>
      <c r="N219" s="77"/>
      <c r="O219" s="77"/>
      <c r="R219" s="77"/>
      <c r="S219" s="77"/>
      <c r="T219" s="77"/>
      <c r="U219" s="77"/>
      <c r="V219" s="77"/>
      <c r="W219" s="77"/>
      <c r="X219" s="77"/>
      <c r="Y219" s="77"/>
      <c r="Z219" s="77"/>
      <c r="AA219" s="77"/>
      <c r="AB219" s="77"/>
      <c r="AC219" s="77"/>
      <c r="AD219" s="77"/>
      <c r="AE219" s="77"/>
      <c r="AF219" s="77"/>
      <c r="AG219" s="77"/>
      <c r="AH219" s="77"/>
    </row>
    <row r="220" spans="10:34">
      <c r="J220" s="77"/>
      <c r="K220" s="77"/>
      <c r="N220" s="77"/>
      <c r="O220" s="77"/>
      <c r="R220" s="77"/>
      <c r="S220" s="77"/>
      <c r="T220" s="77"/>
      <c r="U220" s="77"/>
      <c r="V220" s="77"/>
      <c r="W220" s="77"/>
      <c r="X220" s="77"/>
      <c r="Y220" s="77"/>
      <c r="Z220" s="77"/>
      <c r="AA220" s="77"/>
      <c r="AB220" s="77"/>
      <c r="AC220" s="77"/>
      <c r="AD220" s="77"/>
      <c r="AE220" s="77"/>
      <c r="AF220" s="77"/>
      <c r="AG220" s="77"/>
      <c r="AH220" s="77"/>
    </row>
    <row r="221" spans="10:34">
      <c r="J221" s="77"/>
      <c r="K221" s="77"/>
      <c r="N221" s="77"/>
      <c r="O221" s="77"/>
      <c r="R221" s="77"/>
      <c r="S221" s="77"/>
      <c r="T221" s="77"/>
      <c r="U221" s="77"/>
      <c r="V221" s="77"/>
      <c r="W221" s="77"/>
      <c r="X221" s="77"/>
      <c r="Y221" s="77"/>
      <c r="Z221" s="77"/>
      <c r="AA221" s="77"/>
      <c r="AB221" s="77"/>
      <c r="AC221" s="77"/>
      <c r="AD221" s="77"/>
      <c r="AE221" s="77"/>
      <c r="AF221" s="77"/>
      <c r="AG221" s="77"/>
      <c r="AH221" s="77"/>
    </row>
    <row r="222" spans="10:34">
      <c r="J222" s="77"/>
      <c r="K222" s="77"/>
      <c r="N222" s="77"/>
      <c r="O222" s="77"/>
      <c r="R222" s="77"/>
      <c r="S222" s="77"/>
      <c r="T222" s="77"/>
      <c r="U222" s="77"/>
      <c r="V222" s="77"/>
      <c r="W222" s="77"/>
      <c r="X222" s="77"/>
      <c r="Y222" s="77"/>
      <c r="Z222" s="77"/>
      <c r="AA222" s="77"/>
      <c r="AB222" s="77"/>
      <c r="AC222" s="77"/>
      <c r="AD222" s="77"/>
      <c r="AE222" s="77"/>
      <c r="AF222" s="77"/>
      <c r="AG222" s="77"/>
      <c r="AH222" s="77"/>
    </row>
    <row r="223" spans="10:34">
      <c r="J223" s="77"/>
      <c r="K223" s="77"/>
      <c r="N223" s="77"/>
      <c r="O223" s="77"/>
      <c r="R223" s="77"/>
      <c r="S223" s="77"/>
      <c r="T223" s="77"/>
      <c r="U223" s="77"/>
      <c r="V223" s="77"/>
      <c r="W223" s="77"/>
      <c r="X223" s="77"/>
      <c r="Y223" s="77"/>
      <c r="Z223" s="77"/>
      <c r="AA223" s="77"/>
      <c r="AB223" s="77"/>
      <c r="AC223" s="77"/>
      <c r="AD223" s="77"/>
      <c r="AE223" s="77"/>
      <c r="AF223" s="77"/>
      <c r="AG223" s="77"/>
      <c r="AH223" s="77"/>
    </row>
    <row r="224" spans="10:34">
      <c r="J224" s="77"/>
      <c r="K224" s="77"/>
      <c r="N224" s="77"/>
      <c r="O224" s="77"/>
      <c r="R224" s="77"/>
      <c r="S224" s="77"/>
      <c r="T224" s="77"/>
      <c r="U224" s="77"/>
      <c r="V224" s="77"/>
      <c r="W224" s="77"/>
      <c r="X224" s="77"/>
      <c r="Y224" s="77"/>
      <c r="Z224" s="77"/>
      <c r="AA224" s="77"/>
      <c r="AB224" s="77"/>
      <c r="AC224" s="77"/>
      <c r="AD224" s="77"/>
      <c r="AE224" s="77"/>
      <c r="AF224" s="77"/>
      <c r="AG224" s="77"/>
      <c r="AH224" s="77"/>
    </row>
    <row r="225" spans="10:34">
      <c r="J225" s="77"/>
      <c r="K225" s="77"/>
      <c r="N225" s="77"/>
      <c r="O225" s="77"/>
      <c r="R225" s="77"/>
      <c r="S225" s="77"/>
      <c r="T225" s="77"/>
      <c r="U225" s="77"/>
      <c r="V225" s="77"/>
      <c r="W225" s="77"/>
      <c r="X225" s="77"/>
      <c r="Y225" s="77"/>
      <c r="Z225" s="77"/>
      <c r="AA225" s="77"/>
      <c r="AB225" s="77"/>
      <c r="AC225" s="77"/>
      <c r="AD225" s="77"/>
      <c r="AE225" s="77"/>
      <c r="AF225" s="77"/>
      <c r="AG225" s="77"/>
      <c r="AH225" s="77"/>
    </row>
    <row r="226" spans="10:34">
      <c r="J226" s="77"/>
      <c r="K226" s="77"/>
      <c r="N226" s="77"/>
      <c r="O226" s="77"/>
      <c r="R226" s="77"/>
      <c r="S226" s="77"/>
      <c r="T226" s="77"/>
      <c r="U226" s="77"/>
      <c r="V226" s="77"/>
      <c r="W226" s="77"/>
      <c r="X226" s="77"/>
      <c r="Y226" s="77"/>
      <c r="Z226" s="77"/>
      <c r="AA226" s="77"/>
      <c r="AB226" s="77"/>
      <c r="AC226" s="77"/>
      <c r="AD226" s="77"/>
      <c r="AE226" s="77"/>
      <c r="AF226" s="77"/>
      <c r="AG226" s="77"/>
      <c r="AH226" s="77"/>
    </row>
    <row r="227" spans="10:34">
      <c r="J227" s="77"/>
      <c r="K227" s="77"/>
      <c r="N227" s="77"/>
      <c r="O227" s="77"/>
      <c r="R227" s="77"/>
      <c r="S227" s="77"/>
      <c r="T227" s="77"/>
      <c r="U227" s="77"/>
      <c r="V227" s="77"/>
      <c r="W227" s="77"/>
      <c r="X227" s="77"/>
      <c r="Y227" s="77"/>
      <c r="Z227" s="77"/>
      <c r="AA227" s="77"/>
      <c r="AB227" s="77"/>
      <c r="AC227" s="77"/>
      <c r="AD227" s="77"/>
      <c r="AE227" s="77"/>
      <c r="AF227" s="77"/>
      <c r="AG227" s="77"/>
      <c r="AH227" s="77"/>
    </row>
    <row r="228" spans="10:34">
      <c r="J228" s="77"/>
      <c r="K228" s="77"/>
      <c r="N228" s="77"/>
      <c r="O228" s="77"/>
      <c r="R228" s="77"/>
      <c r="S228" s="77"/>
      <c r="T228" s="77"/>
      <c r="U228" s="77"/>
      <c r="V228" s="77"/>
      <c r="W228" s="77"/>
      <c r="X228" s="77"/>
      <c r="Y228" s="77"/>
      <c r="Z228" s="77"/>
      <c r="AA228" s="77"/>
      <c r="AB228" s="77"/>
      <c r="AC228" s="77"/>
      <c r="AD228" s="77"/>
      <c r="AE228" s="77"/>
      <c r="AF228" s="77"/>
      <c r="AG228" s="77"/>
      <c r="AH228" s="77"/>
    </row>
    <row r="229" spans="10:34">
      <c r="J229" s="77"/>
      <c r="K229" s="77"/>
      <c r="N229" s="77"/>
      <c r="O229" s="77"/>
      <c r="R229" s="77"/>
      <c r="S229" s="77"/>
      <c r="T229" s="77"/>
      <c r="U229" s="77"/>
      <c r="V229" s="77"/>
      <c r="W229" s="77"/>
      <c r="X229" s="77"/>
      <c r="Y229" s="77"/>
      <c r="Z229" s="77"/>
      <c r="AA229" s="77"/>
      <c r="AB229" s="77"/>
      <c r="AC229" s="77"/>
      <c r="AD229" s="77"/>
      <c r="AE229" s="77"/>
      <c r="AF229" s="77"/>
      <c r="AG229" s="77"/>
      <c r="AH229" s="77"/>
    </row>
    <row r="230" spans="10:34">
      <c r="J230" s="77"/>
      <c r="K230" s="77"/>
      <c r="N230" s="77"/>
      <c r="O230" s="77"/>
      <c r="R230" s="77"/>
      <c r="S230" s="77"/>
      <c r="T230" s="77"/>
      <c r="U230" s="77"/>
      <c r="V230" s="77"/>
      <c r="W230" s="77"/>
      <c r="X230" s="77"/>
      <c r="Y230" s="77"/>
      <c r="Z230" s="77"/>
      <c r="AA230" s="77"/>
      <c r="AB230" s="77"/>
      <c r="AC230" s="77"/>
      <c r="AD230" s="77"/>
      <c r="AE230" s="77"/>
      <c r="AF230" s="77"/>
      <c r="AG230" s="77"/>
      <c r="AH230" s="77"/>
    </row>
    <row r="231" spans="10:34">
      <c r="J231" s="77"/>
      <c r="K231" s="77"/>
      <c r="N231" s="77"/>
      <c r="O231" s="77"/>
      <c r="R231" s="77"/>
      <c r="S231" s="77"/>
      <c r="T231" s="77"/>
      <c r="U231" s="77"/>
      <c r="V231" s="77"/>
      <c r="W231" s="77"/>
      <c r="X231" s="77"/>
      <c r="Y231" s="77"/>
      <c r="Z231" s="77"/>
      <c r="AA231" s="77"/>
      <c r="AB231" s="77"/>
      <c r="AC231" s="77"/>
      <c r="AD231" s="77"/>
      <c r="AE231" s="77"/>
      <c r="AF231" s="77"/>
      <c r="AG231" s="77"/>
      <c r="AH231" s="77"/>
    </row>
    <row r="232" spans="10:34">
      <c r="J232" s="77"/>
      <c r="K232" s="77"/>
      <c r="N232" s="77"/>
      <c r="O232" s="77"/>
      <c r="R232" s="77"/>
      <c r="S232" s="77"/>
      <c r="T232" s="77"/>
      <c r="U232" s="77"/>
      <c r="V232" s="77"/>
      <c r="W232" s="77"/>
      <c r="X232" s="77"/>
      <c r="Y232" s="77"/>
      <c r="Z232" s="77"/>
      <c r="AA232" s="77"/>
      <c r="AB232" s="77"/>
      <c r="AC232" s="77"/>
      <c r="AD232" s="77"/>
      <c r="AE232" s="77"/>
      <c r="AF232" s="77"/>
      <c r="AG232" s="77"/>
      <c r="AH232" s="77"/>
    </row>
    <row r="233" spans="10:34">
      <c r="J233" s="77"/>
      <c r="K233" s="77"/>
      <c r="N233" s="77"/>
      <c r="O233" s="77"/>
      <c r="R233" s="77"/>
      <c r="S233" s="77"/>
      <c r="T233" s="77"/>
      <c r="U233" s="77"/>
      <c r="V233" s="77"/>
      <c r="W233" s="77"/>
      <c r="X233" s="77"/>
      <c r="Y233" s="77"/>
      <c r="Z233" s="77"/>
      <c r="AA233" s="77"/>
      <c r="AB233" s="77"/>
      <c r="AC233" s="77"/>
      <c r="AD233" s="77"/>
      <c r="AE233" s="77"/>
      <c r="AF233" s="77"/>
      <c r="AG233" s="77"/>
      <c r="AH233" s="77"/>
    </row>
    <row r="234" spans="10:34">
      <c r="J234" s="77"/>
      <c r="K234" s="77"/>
      <c r="N234" s="77"/>
      <c r="O234" s="77"/>
      <c r="R234" s="77"/>
      <c r="S234" s="77"/>
      <c r="T234" s="77"/>
      <c r="U234" s="77"/>
      <c r="V234" s="77"/>
      <c r="W234" s="77"/>
      <c r="X234" s="77"/>
      <c r="Y234" s="77"/>
      <c r="Z234" s="77"/>
      <c r="AA234" s="77"/>
      <c r="AB234" s="77"/>
      <c r="AC234" s="77"/>
      <c r="AD234" s="77"/>
      <c r="AE234" s="77"/>
      <c r="AF234" s="77"/>
      <c r="AG234" s="77"/>
      <c r="AH234" s="77"/>
    </row>
    <row r="235" spans="10:34">
      <c r="J235" s="77"/>
      <c r="K235" s="77"/>
      <c r="N235" s="77"/>
      <c r="O235" s="77"/>
      <c r="R235" s="77"/>
      <c r="S235" s="77"/>
      <c r="T235" s="77"/>
      <c r="U235" s="77"/>
      <c r="V235" s="77"/>
      <c r="W235" s="77"/>
      <c r="X235" s="77"/>
      <c r="Y235" s="77"/>
      <c r="Z235" s="77"/>
      <c r="AA235" s="77"/>
      <c r="AB235" s="77"/>
      <c r="AC235" s="77"/>
      <c r="AD235" s="77"/>
      <c r="AE235" s="77"/>
      <c r="AF235" s="77"/>
      <c r="AG235" s="77"/>
      <c r="AH235" s="77"/>
    </row>
    <row r="236" spans="10:34">
      <c r="J236" s="77"/>
      <c r="K236" s="77"/>
      <c r="N236" s="77"/>
      <c r="O236" s="77"/>
      <c r="R236" s="77"/>
      <c r="S236" s="77"/>
      <c r="T236" s="77"/>
      <c r="U236" s="77"/>
      <c r="V236" s="77"/>
      <c r="W236" s="77"/>
      <c r="X236" s="77"/>
      <c r="Y236" s="77"/>
      <c r="Z236" s="77"/>
      <c r="AA236" s="77"/>
      <c r="AB236" s="77"/>
      <c r="AC236" s="77"/>
      <c r="AD236" s="77"/>
      <c r="AE236" s="77"/>
      <c r="AF236" s="77"/>
      <c r="AG236" s="77"/>
      <c r="AH236" s="77"/>
    </row>
    <row r="237" spans="10:34">
      <c r="J237" s="77"/>
      <c r="K237" s="77"/>
      <c r="N237" s="77"/>
      <c r="O237" s="77"/>
      <c r="R237" s="77"/>
      <c r="S237" s="77"/>
      <c r="T237" s="77"/>
      <c r="U237" s="77"/>
      <c r="V237" s="77"/>
      <c r="W237" s="77"/>
      <c r="X237" s="77"/>
      <c r="Y237" s="77"/>
      <c r="Z237" s="77"/>
      <c r="AA237" s="77"/>
      <c r="AB237" s="77"/>
      <c r="AC237" s="77"/>
      <c r="AD237" s="77"/>
      <c r="AE237" s="77"/>
      <c r="AF237" s="77"/>
      <c r="AG237" s="77"/>
      <c r="AH237" s="77"/>
    </row>
  </sheetData>
  <sheetProtection sheet="1" formatCells="0" formatColumns="0" formatRows="0"/>
  <autoFilter ref="A9:A200">
    <filterColumn colId="0">
      <customFilters>
        <customFilter operator="notEqual" val=" "/>
      </customFilters>
    </filterColumn>
  </autoFilter>
  <mergeCells count="7">
    <mergeCell ref="A202:D202"/>
    <mergeCell ref="A206:D206"/>
    <mergeCell ref="F5:AJ5"/>
    <mergeCell ref="AK5:AK6"/>
    <mergeCell ref="B5:D5"/>
    <mergeCell ref="A5:A6"/>
    <mergeCell ref="E5:E6"/>
  </mergeCells>
  <phoneticPr fontId="1" type="noConversion"/>
  <printOptions horizontalCentered="1"/>
  <pageMargins left="0.24" right="0.19" top="0.47244094488188981" bottom="0.35433070866141736" header="0.31496062992125984" footer="0.31496062992125984"/>
  <pageSetup paperSize="9" scale="65" fitToHeight="9" orientation="landscape" verticalDpi="300" r:id="rId1"/>
  <headerFooter alignWithMargins="0">
    <oddFooter>&amp;C&amp;P</oddFooter>
  </headerFooter>
  <drawing r:id="rId2"/>
  <legacyDrawing r:id="rId3"/>
  <controls>
    <mc:AlternateContent xmlns:mc="http://schemas.openxmlformats.org/markup-compatibility/2006">
      <mc:Choice Requires="x14">
        <control shapeId="3147" r:id="rId4" name="HopChon">
          <controlPr defaultSize="0" print="0" autoLine="0" linkedCell="A2" listFillRange="DSNV" r:id="rId5">
            <anchor moveWithCells="1">
              <from>
                <xdr:col>4</xdr:col>
                <xdr:colOff>419100</xdr:colOff>
                <xdr:row>1</xdr:row>
                <xdr:rowOff>9525</xdr:rowOff>
              </from>
              <to>
                <xdr:col>4</xdr:col>
                <xdr:colOff>2667000</xdr:colOff>
                <xdr:row>2</xdr:row>
                <xdr:rowOff>57150</xdr:rowOff>
              </to>
            </anchor>
          </controlPr>
        </control>
      </mc:Choice>
      <mc:Fallback>
        <control shapeId="3147" r:id="rId4" name="HopChon"/>
      </mc:Fallback>
    </mc:AlternateContent>
  </control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Trang tính</vt:lpstr>
      </vt:variant>
      <vt:variant>
        <vt:i4>4</vt:i4>
      </vt:variant>
      <vt:variant>
        <vt:lpstr>Phạm vi có Tên</vt:lpstr>
      </vt:variant>
      <vt:variant>
        <vt:i4>10</vt:i4>
      </vt:variant>
    </vt:vector>
  </HeadingPairs>
  <TitlesOfParts>
    <vt:vector size="14" baseType="lpstr">
      <vt:lpstr>Bang ke</vt:lpstr>
      <vt:lpstr>In Giay RDT</vt:lpstr>
      <vt:lpstr>Nguon</vt:lpstr>
      <vt:lpstr>BC Du toan</vt:lpstr>
      <vt:lpstr>Bangke</vt:lpstr>
      <vt:lpstr>Danhsach</vt:lpstr>
      <vt:lpstr>DSNV</vt:lpstr>
      <vt:lpstr>GRDT</vt:lpstr>
      <vt:lpstr>Matonghop</vt:lpstr>
      <vt:lpstr>MLNS</vt:lpstr>
      <vt:lpstr>NDKT</vt:lpstr>
      <vt:lpstr>'BC Du toan'!Print_Titles</vt:lpstr>
      <vt:lpstr>'In Giay RDT'!Vùng_In</vt:lpstr>
      <vt:lpstr>VUNGF</vt:lpstr>
    </vt:vector>
  </TitlesOfParts>
  <Company>Phong Cong Thuong Thai Thuy</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gia24.vn</dc:creator>
  <cp:lastModifiedBy>Nguyễn Quốc Hội</cp:lastModifiedBy>
  <cp:lastPrinted>2017-09-27T14:27:56Z</cp:lastPrinted>
  <dcterms:created xsi:type="dcterms:W3CDTF">2009-01-15T00:46:41Z</dcterms:created>
  <dcterms:modified xsi:type="dcterms:W3CDTF">2017-10-11T09:29:07Z</dcterms:modified>
  <cp:contentStatus/>
</cp:coreProperties>
</file>