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4.xml" ContentType="application/vnd.openxmlformats-officedocument.drawing+xml"/>
  <Override PartName="/xl/ctrlProps/ctrlProp6.xml" ContentType="application/vnd.ms-excel.controlproperties+xml"/>
  <Override PartName="/xl/drawings/drawing5.xml" ContentType="application/vnd.openxmlformats-officedocument.drawing+xml"/>
  <Override PartName="/xl/ctrlProps/ctrlProp7.xml" ContentType="application/vnd.ms-excel.controlproperties+xml"/>
  <Override PartName="/xl/drawings/drawing6.xml" ContentType="application/vnd.openxmlformats-officedocument.drawing+xml"/>
  <Override PartName="/xl/ctrlProps/ctrlProp8.xml" ContentType="application/vnd.ms-excel.controlproperties+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F:\hoctap\tien ich Excel\HSCL+TĐTC\"/>
    </mc:Choice>
  </mc:AlternateContent>
  <bookViews>
    <workbookView xWindow="0" yWindow="0" windowWidth="23016" windowHeight="9300" tabRatio="802" activeTab="3"/>
  </bookViews>
  <sheets>
    <sheet name="Bia-HSCL" sheetId="2" r:id="rId1"/>
    <sheet name="TTDA" sheetId="1" r:id="rId2"/>
    <sheet name="DanhMuc" sheetId="3" r:id="rId3"/>
    <sheet name="YCNT" sheetId="4" r:id="rId4"/>
    <sheet name="NB" sheetId="7" r:id="rId5"/>
    <sheet name="AB" sheetId="6" r:id="rId6"/>
    <sheet name="HT" sheetId="9" r:id="rId7"/>
    <sheet name="TCVN" sheetId="8" r:id="rId8"/>
  </sheets>
  <functionGroups builtInGroupCount="18"/>
  <externalReferences>
    <externalReference r:id="rId9"/>
    <externalReference r:id="rId10"/>
  </externalReferences>
  <definedNames>
    <definedName name="_____________________h1" hidden="1">{"'Sheet1'!$L$16"}</definedName>
    <definedName name="_____________________hu1" hidden="1">{"'Sheet1'!$L$16"}</definedName>
    <definedName name="_____________________hu2" hidden="1">{"'Sheet1'!$L$16"}</definedName>
    <definedName name="_____________________hu5" hidden="1">{"'Sheet1'!$L$16"}</definedName>
    <definedName name="_____________________hu6" hidden="1">{"'Sheet1'!$L$16"}</definedName>
    <definedName name="____________________hu7" hidden="1">{"'Sheet1'!$L$16"}</definedName>
    <definedName name="____________________T10" hidden="1">{"'Sheet1'!$L$16"}</definedName>
    <definedName name="___________________a1" hidden="1">{"'Sheet1'!$L$16"}</definedName>
    <definedName name="___________________h1" hidden="1">{"'Sheet1'!$L$16"}</definedName>
    <definedName name="___________________hu1" hidden="1">{"'Sheet1'!$L$16"}</definedName>
    <definedName name="___________________hu2" hidden="1">{"'Sheet1'!$L$16"}</definedName>
    <definedName name="___________________hu5" hidden="1">{"'Sheet1'!$L$16"}</definedName>
    <definedName name="___________________hu6" hidden="1">{"'Sheet1'!$L$16"}</definedName>
    <definedName name="___________________PA3" hidden="1">{"'Sheet1'!$L$16"}</definedName>
    <definedName name="__________________a1" hidden="1">{"'Sheet1'!$L$16"}</definedName>
    <definedName name="__________________hu7" hidden="1">{"'Sheet1'!$L$16"}</definedName>
    <definedName name="__________________PA3" hidden="1">{"'Sheet1'!$L$16"}</definedName>
    <definedName name="__________________T10" hidden="1">{"'Sheet1'!$L$16"}</definedName>
    <definedName name="_________________a1" hidden="1">{"'Sheet1'!$L$16"}</definedName>
    <definedName name="_________________h1" hidden="1">{"'Sheet1'!$L$16"}</definedName>
    <definedName name="_________________hu1" hidden="1">{"'Sheet1'!$L$16"}</definedName>
    <definedName name="_________________hu2" hidden="1">{"'Sheet1'!$L$16"}</definedName>
    <definedName name="_________________hu5" hidden="1">{"'Sheet1'!$L$16"}</definedName>
    <definedName name="_________________hu6" hidden="1">{"'Sheet1'!$L$16"}</definedName>
    <definedName name="_________________PA3" hidden="1">{"'Sheet1'!$L$16"}</definedName>
    <definedName name="________________a1" hidden="1">{"'Sheet1'!$L$16"}</definedName>
    <definedName name="________________hu7" hidden="1">{"'Sheet1'!$L$16"}</definedName>
    <definedName name="________________PA3" hidden="1">{"'Sheet1'!$L$16"}</definedName>
    <definedName name="________________T10" hidden="1">{"'Sheet1'!$L$16"}</definedName>
    <definedName name="_______________a1" hidden="1">{"'Sheet1'!$L$16"}</definedName>
    <definedName name="_______________h1" hidden="1">{"'Sheet1'!$L$16"}</definedName>
    <definedName name="_______________hu1" hidden="1">{"'Sheet1'!$L$16"}</definedName>
    <definedName name="_______________hu2" hidden="1">{"'Sheet1'!$L$16"}</definedName>
    <definedName name="_______________hu5" hidden="1">{"'Sheet1'!$L$16"}</definedName>
    <definedName name="_______________hu6" hidden="1">{"'Sheet1'!$L$16"}</definedName>
    <definedName name="_______________PA3" hidden="1">{"'Sheet1'!$L$16"}</definedName>
    <definedName name="______________a1" hidden="1">{"'Sheet1'!$L$16"}</definedName>
    <definedName name="______________h1" hidden="1">{"'Sheet1'!$L$16"}</definedName>
    <definedName name="______________hu1" hidden="1">{"'Sheet1'!$L$16"}</definedName>
    <definedName name="______________hu2" hidden="1">{"'Sheet1'!$L$16"}</definedName>
    <definedName name="______________hu5" hidden="1">{"'Sheet1'!$L$16"}</definedName>
    <definedName name="______________hu6" hidden="1">{"'Sheet1'!$L$16"}</definedName>
    <definedName name="______________hu7" hidden="1">{"'Sheet1'!$L$16"}</definedName>
    <definedName name="______________huy1" hidden="1">{"'Sheet1'!$L$16"}</definedName>
    <definedName name="______________PA3" hidden="1">{"'Sheet1'!$L$16"}</definedName>
    <definedName name="______________T10" hidden="1">{"'Sheet1'!$L$16"}</definedName>
    <definedName name="_____________a1" hidden="1">{"'Sheet1'!$L$16"}</definedName>
    <definedName name="_____________h1" hidden="1">{"'Sheet1'!$L$16"}</definedName>
    <definedName name="_____________hu1" hidden="1">{"'Sheet1'!$L$16"}</definedName>
    <definedName name="_____________hu2" hidden="1">{"'Sheet1'!$L$16"}</definedName>
    <definedName name="_____________hu5" hidden="1">{"'Sheet1'!$L$16"}</definedName>
    <definedName name="_____________hu6" hidden="1">{"'Sheet1'!$L$16"}</definedName>
    <definedName name="_____________hu7" hidden="1">{"'Sheet1'!$L$16"}</definedName>
    <definedName name="_____________PA3" hidden="1">{"'Sheet1'!$L$16"}</definedName>
    <definedName name="_____________T10" hidden="1">{"'Sheet1'!$L$16"}</definedName>
    <definedName name="____________a1" hidden="1">{"'Sheet1'!$L$16"}</definedName>
    <definedName name="____________hu7" hidden="1">{"'Sheet1'!$L$16"}</definedName>
    <definedName name="____________huy1" hidden="1">{"'Sheet1'!$L$16"}</definedName>
    <definedName name="____________PA3" hidden="1">{"'Sheet1'!$L$16"}</definedName>
    <definedName name="____________T10" hidden="1">{"'Sheet1'!$L$16"}</definedName>
    <definedName name="___________a1" hidden="1">{"'Sheet1'!$L$16"}</definedName>
    <definedName name="___________h1" hidden="1">{"'Sheet1'!$L$16"}</definedName>
    <definedName name="___________hu1" hidden="1">{"'Sheet1'!$L$16"}</definedName>
    <definedName name="___________hu2" hidden="1">{"'Sheet1'!$L$16"}</definedName>
    <definedName name="___________hu5" hidden="1">{"'Sheet1'!$L$16"}</definedName>
    <definedName name="___________hu6" hidden="1">{"'Sheet1'!$L$16"}</definedName>
    <definedName name="___________PA3" hidden="1">{"'Sheet1'!$L$16"}</definedName>
    <definedName name="__________a1" hidden="1">{"'Sheet1'!$L$16"}</definedName>
    <definedName name="__________hu7" hidden="1">{"'Sheet1'!$L$16"}</definedName>
    <definedName name="__________huy1" hidden="1">{"'Sheet1'!$L$16"}</definedName>
    <definedName name="__________PA3" hidden="1">{"'Sheet1'!$L$16"}</definedName>
    <definedName name="__________T10" hidden="1">{"'Sheet1'!$L$16"}</definedName>
    <definedName name="_________a1" hidden="1">{"'Sheet1'!$L$16"}</definedName>
    <definedName name="_________h1" hidden="1">{"'Sheet1'!$L$16"}</definedName>
    <definedName name="_________hu1" hidden="1">{"'Sheet1'!$L$16"}</definedName>
    <definedName name="_________hu2" hidden="1">{"'Sheet1'!$L$16"}</definedName>
    <definedName name="_________hu5" hidden="1">{"'Sheet1'!$L$16"}</definedName>
    <definedName name="_________hu6" hidden="1">{"'Sheet1'!$L$16"}</definedName>
    <definedName name="_________PA3" hidden="1">{"'Sheet1'!$L$16"}</definedName>
    <definedName name="________a1" hidden="1">{"'Sheet1'!$L$16"}</definedName>
    <definedName name="________hu7" hidden="1">{"'Sheet1'!$L$16"}</definedName>
    <definedName name="________huy1" hidden="1">{"'Sheet1'!$L$16"}</definedName>
    <definedName name="________PA3" hidden="1">{"'Sheet1'!$L$16"}</definedName>
    <definedName name="________T10" hidden="1">{"'Sheet1'!$L$16"}</definedName>
    <definedName name="_______a1" hidden="1">{"'Sheet1'!$L$16"}</definedName>
    <definedName name="_______h1" hidden="1">{"'Sheet1'!$L$16"}</definedName>
    <definedName name="_______hu1" hidden="1">{"'Sheet1'!$L$16"}</definedName>
    <definedName name="_______hu2" hidden="1">{"'Sheet1'!$L$16"}</definedName>
    <definedName name="_______hu5" hidden="1">{"'Sheet1'!$L$16"}</definedName>
    <definedName name="_______hu6" hidden="1">{"'Sheet1'!$L$16"}</definedName>
    <definedName name="_______PA3" hidden="1">{"'Sheet1'!$L$16"}</definedName>
    <definedName name="______a1" hidden="1">{"'Sheet1'!$L$16"}</definedName>
    <definedName name="______h1" hidden="1">{"'Sheet1'!$L$16"}</definedName>
    <definedName name="______hu1" hidden="1">{"'Sheet1'!$L$16"}</definedName>
    <definedName name="______hu2" hidden="1">{"'Sheet1'!$L$16"}</definedName>
    <definedName name="______hu5" hidden="1">{"'Sheet1'!$L$16"}</definedName>
    <definedName name="______hu6" hidden="1">{"'Sheet1'!$L$16"}</definedName>
    <definedName name="______hu7" hidden="1">{"'Sheet1'!$L$16"}</definedName>
    <definedName name="______huy1" hidden="1">{"'Sheet1'!$L$16"}</definedName>
    <definedName name="______PA3" hidden="1">{"'Sheet1'!$L$16"}</definedName>
    <definedName name="______T10" hidden="1">{"'Sheet1'!$L$16"}</definedName>
    <definedName name="_____a1" hidden="1">{"'Sheet1'!$L$16"}</definedName>
    <definedName name="_____h1" hidden="1">{"'Sheet1'!$L$16"}</definedName>
    <definedName name="_____hu1" hidden="1">{"'Sheet1'!$L$16"}</definedName>
    <definedName name="_____hu2" hidden="1">{"'Sheet1'!$L$16"}</definedName>
    <definedName name="_____hu5" hidden="1">{"'Sheet1'!$L$16"}</definedName>
    <definedName name="_____hu6" hidden="1">{"'Sheet1'!$L$16"}</definedName>
    <definedName name="_____hu7" hidden="1">{"'Sheet1'!$L$16"}</definedName>
    <definedName name="_____PA3" hidden="1">{"'Sheet1'!$L$16"}</definedName>
    <definedName name="_____T10" hidden="1">{"'Sheet1'!$L$16"}</definedName>
    <definedName name="____a1" hidden="1">{"'Sheet1'!$L$16"}</definedName>
    <definedName name="____h1" hidden="1">{"'Sheet1'!$L$16"}</definedName>
    <definedName name="____hu1" hidden="1">{"'Sheet1'!$L$16"}</definedName>
    <definedName name="____hu2" hidden="1">{"'Sheet1'!$L$16"}</definedName>
    <definedName name="____hu5" hidden="1">{"'Sheet1'!$L$16"}</definedName>
    <definedName name="____hu6" hidden="1">{"'Sheet1'!$L$16"}</definedName>
    <definedName name="____hu7" hidden="1">{"'Sheet1'!$L$16"}</definedName>
    <definedName name="____huy1" hidden="1">{"'Sheet1'!$L$16"}</definedName>
    <definedName name="____PA3" hidden="1">{"'Sheet1'!$L$16"}</definedName>
    <definedName name="____T10" hidden="1">{"'Sheet1'!$L$16"}</definedName>
    <definedName name="___a1" hidden="1">{"'Sheet1'!$L$16"}</definedName>
    <definedName name="___h1" hidden="1">{"'Sheet1'!$L$16"}</definedName>
    <definedName name="___hu1" hidden="1">{"'Sheet1'!$L$16"}</definedName>
    <definedName name="___hu2" hidden="1">{"'Sheet1'!$L$16"}</definedName>
    <definedName name="___hu5" hidden="1">{"'Sheet1'!$L$16"}</definedName>
    <definedName name="___hu6" hidden="1">{"'Sheet1'!$L$16"}</definedName>
    <definedName name="___hu7" hidden="1">{"'Sheet1'!$L$16"}</definedName>
    <definedName name="___PA3" hidden="1">{"'Sheet1'!$L$16"}</definedName>
    <definedName name="___T10" hidden="1">{"'Sheet1'!$L$16"}</definedName>
    <definedName name="__a1" hidden="1">{"'Sheet1'!$L$16"}</definedName>
    <definedName name="__a129" hidden="1">{"Offgrid",#N/A,FALSE,"OFFGRID";"Region",#N/A,FALSE,"REGION";"Offgrid -2",#N/A,FALSE,"OFFGRID";"WTP",#N/A,FALSE,"WTP";"WTP -2",#N/A,FALSE,"WTP";"Project",#N/A,FALSE,"PROJECT";"Summary -2",#N/A,FALSE,"SUMMARY"}</definedName>
    <definedName name="__a130" hidden="1">{"Offgrid",#N/A,FALSE,"OFFGRID";"Region",#N/A,FALSE,"REGION";"Offgrid -2",#N/A,FALSE,"OFFGRID";"WTP",#N/A,FALSE,"WTP";"WTP -2",#N/A,FALSE,"WTP";"Project",#N/A,FALSE,"PROJECT";"Summary -2",#N/A,FALSE,"SUMMARY"}</definedName>
    <definedName name="__a2" hidden="1">{"'Sheet1'!$L$16"}</definedName>
    <definedName name="__Coc39" hidden="1">{"'Sheet1'!$L$16"}</definedName>
    <definedName name="__Goi8" hidden="1">{"'Sheet1'!$L$16"}</definedName>
    <definedName name="__h1" hidden="1">{"'Sheet1'!$L$16"}</definedName>
    <definedName name="__hu1" hidden="1">{"'Sheet1'!$L$16"}</definedName>
    <definedName name="__hu2" hidden="1">{"'Sheet1'!$L$16"}</definedName>
    <definedName name="__hu5" hidden="1">{"'Sheet1'!$L$16"}</definedName>
    <definedName name="__hu6" hidden="1">{"'Sheet1'!$L$16"}</definedName>
    <definedName name="__hu7" hidden="1">{"'Sheet1'!$L$16"}</definedName>
    <definedName name="__huy1" hidden="1">{"'Sheet1'!$L$16"}</definedName>
    <definedName name="__IntlFixup" hidden="1">TRUE</definedName>
    <definedName name="__Lan1" hidden="1">{"'Sheet1'!$L$16"}</definedName>
    <definedName name="__LAN3" hidden="1">{"'Sheet1'!$L$16"}</definedName>
    <definedName name="__lk2" hidden="1">{"'Sheet1'!$L$16"}</definedName>
    <definedName name="__PA3" hidden="1">{"'Sheet1'!$L$16"}</definedName>
    <definedName name="__T10" hidden="1">{"'Sheet1'!$L$16"}</definedName>
    <definedName name="__td1" hidden="1">{"'Sheet1'!$L$16"}</definedName>
    <definedName name="__tt3" hidden="1">{"'Sheet1'!$L$16"}</definedName>
    <definedName name="_2_0ten_" localSheetId="6" hidden="1">#REF!</definedName>
    <definedName name="_2_0ten_" hidden="1">#REF!</definedName>
    <definedName name="_3_0ten_" localSheetId="6" hidden="1">#REF!</definedName>
    <definedName name="_3_0ten_" localSheetId="4" hidden="1">#REF!</definedName>
    <definedName name="_3_0ten_" hidden="1">#REF!</definedName>
    <definedName name="_4_0xoa_" localSheetId="6" hidden="1">#REF!</definedName>
    <definedName name="_4_0xoa_" localSheetId="4" hidden="1">#REF!</definedName>
    <definedName name="_4_0xoa_" localSheetId="7" hidden="1">#REF!</definedName>
    <definedName name="_4_0xoa_" hidden="1">#REF!</definedName>
    <definedName name="_6_0ten_" localSheetId="6" hidden="1">#REF!</definedName>
    <definedName name="_6_0ten_" localSheetId="4" hidden="1">#REF!</definedName>
    <definedName name="_6_0ten_" hidden="1">#REF!</definedName>
    <definedName name="_9_0xoa_" localSheetId="6" hidden="1">#REF!</definedName>
    <definedName name="_9_0xoa_" localSheetId="4" hidden="1">#REF!</definedName>
    <definedName name="_9_0xoa_" hidden="1">#REF!</definedName>
    <definedName name="_a1" localSheetId="7" hidden="1">{"'Sheet1'!$L$16"}</definedName>
    <definedName name="_a1" hidden="1">{"'Sheet1'!$L$16"}</definedName>
    <definedName name="_a129" localSheetId="0" hidden="1">{"Offgrid",#N/A,FALSE,"OFFGRID";"Region",#N/A,FALSE,"REGION";"Offgrid -2",#N/A,FALSE,"OFFGRID";"WTP",#N/A,FALSE,"WTP";"WTP -2",#N/A,FALSE,"WTP";"Project",#N/A,FALSE,"PROJECT";"Summary -2",#N/A,FALSE,"SUMMARY"}</definedName>
    <definedName name="_a129" localSheetId="7" hidden="1">{"Offgrid",#N/A,FALSE,"OFFGRID";"Region",#N/A,FALSE,"REGION";"Offgrid -2",#N/A,FALSE,"OFFGRID";"WTP",#N/A,FALSE,"WTP";"WTP -2",#N/A,FALSE,"WTP";"Project",#N/A,FALSE,"PROJECT";"Summary -2",#N/A,FALSE,"SUMMARY"}</definedName>
    <definedName name="_a129" hidden="1">{"Offgrid",#N/A,FALSE,"OFFGRID";"Region",#N/A,FALSE,"REGION";"Offgrid -2",#N/A,FALSE,"OFFGRID";"WTP",#N/A,FALSE,"WTP";"WTP -2",#N/A,FALSE,"WTP";"Project",#N/A,FALSE,"PROJECT";"Summary -2",#N/A,FALSE,"SUMMARY"}</definedName>
    <definedName name="_a130" localSheetId="0" hidden="1">{"Offgrid",#N/A,FALSE,"OFFGRID";"Region",#N/A,FALSE,"REGION";"Offgrid -2",#N/A,FALSE,"OFFGRID";"WTP",#N/A,FALSE,"WTP";"WTP -2",#N/A,FALSE,"WTP";"Project",#N/A,FALSE,"PROJECT";"Summary -2",#N/A,FALSE,"SUMMARY"}</definedName>
    <definedName name="_a130" localSheetId="7"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a2" localSheetId="7" hidden="1">{"'Sheet1'!$L$16"}</definedName>
    <definedName name="_a2" hidden="1">{"'Sheet1'!$L$16"}</definedName>
    <definedName name="_Builtin0" localSheetId="6" hidden="1">#REF!</definedName>
    <definedName name="_Builtin0" localSheetId="4" hidden="1">#REF!</definedName>
    <definedName name="_Builtin0" hidden="1">#REF!</definedName>
    <definedName name="_Builtin155" hidden="1">#N/A</definedName>
    <definedName name="_Coc39" hidden="1">{"'Sheet1'!$L$16"}</definedName>
    <definedName name="_d1500" localSheetId="7" hidden="1">{"'Sheet1'!$L$16"}</definedName>
    <definedName name="_d1500" hidden="1">{"'Sheet1'!$L$16"}</definedName>
    <definedName name="_Fill" localSheetId="6" hidden="1">#REF!</definedName>
    <definedName name="_Fill" localSheetId="4" hidden="1">#REF!</definedName>
    <definedName name="_Fill" localSheetId="7" hidden="1">#REF!</definedName>
    <definedName name="_Fill" hidden="1">#REF!</definedName>
    <definedName name="_xlnm._FilterDatabase" localSheetId="5" hidden="1">AB!$L$32:$L$38</definedName>
    <definedName name="_xlnm._FilterDatabase" localSheetId="6" hidden="1">HT!$L$32:$L$38</definedName>
    <definedName name="_xlnm._FilterDatabase" localSheetId="4" hidden="1">NB!$L$30:$L$36</definedName>
    <definedName name="_xlnm._FilterDatabase" hidden="1">'[1]1111'!#REF!</definedName>
    <definedName name="_Goi8" hidden="1">{"'Sheet1'!$L$16"}</definedName>
    <definedName name="_h1" hidden="1">{"'Sheet1'!$L$16"}</definedName>
    <definedName name="_hu1" hidden="1">{"'Sheet1'!$L$16"}</definedName>
    <definedName name="_hu2" hidden="1">{"'Sheet1'!$L$16"}</definedName>
    <definedName name="_hu5" hidden="1">{"'Sheet1'!$L$16"}</definedName>
    <definedName name="_hu6" hidden="1">{"'Sheet1'!$L$16"}</definedName>
    <definedName name="_hu7" hidden="1">{"'Sheet1'!$L$16"}</definedName>
    <definedName name="_huy1" hidden="1">{"'Sheet1'!$L$16"}</definedName>
    <definedName name="_K146" hidden="1">{"'Sheet1'!$L$16"}</definedName>
    <definedName name="_Key1" localSheetId="6" hidden="1">#REF!</definedName>
    <definedName name="_Key1" localSheetId="4" hidden="1">#REF!</definedName>
    <definedName name="_Key1" localSheetId="7" hidden="1">#REF!</definedName>
    <definedName name="_Key1" hidden="1">#REF!</definedName>
    <definedName name="_Key2" localSheetId="6" hidden="1">#REF!</definedName>
    <definedName name="_Key2" localSheetId="4" hidden="1">#REF!</definedName>
    <definedName name="_Key2" localSheetId="7" hidden="1">#REF!</definedName>
    <definedName name="_Key2" hidden="1">#REF!</definedName>
    <definedName name="_Lan1" hidden="1">{"'Sheet1'!$L$16"}</definedName>
    <definedName name="_LAN3" hidden="1">{"'Sheet1'!$L$16"}</definedName>
    <definedName name="_lk2" hidden="1">{"'Sheet1'!$L$16"}</definedName>
    <definedName name="_lop2" hidden="1">{"'Sheet1'!$L$16"}</definedName>
    <definedName name="_m1233" hidden="1">{"'Sheet1'!$L$16"}</definedName>
    <definedName name="_M36" hidden="1">{"'Sheet1'!$L$16"}</definedName>
    <definedName name="_NK5" hidden="1">{"'Sheet1'!$L$16"}</definedName>
    <definedName name="_NSO2" hidden="1">{"'Sheet1'!$L$16"}</definedName>
    <definedName name="_Order1" hidden="1">255</definedName>
    <definedName name="_Order2" hidden="1">255</definedName>
    <definedName name="_PA1" hidden="1">{"'Sheet1'!$L$16"}</definedName>
    <definedName name="_PA3" hidden="1">{"'Sheet1'!$L$16"}</definedName>
    <definedName name="_pa4" hidden="1">{"'Sheet1'!$L$16"}</definedName>
    <definedName name="_pl2" hidden="1">{"'Sheet1'!$L$16"}</definedName>
    <definedName name="_PYC7" hidden="1">{"'Sheet1'!$L$16"}</definedName>
    <definedName name="_Sort" localSheetId="6" hidden="1">#REF!</definedName>
    <definedName name="_Sort" localSheetId="4" hidden="1">#REF!</definedName>
    <definedName name="_Sort" localSheetId="7" hidden="1">#REF!</definedName>
    <definedName name="_Sort" hidden="1">#REF!</definedName>
    <definedName name="_sum1" localSheetId="6" hidden="1">#REF!</definedName>
    <definedName name="_sum1" localSheetId="4" hidden="1">#REF!</definedName>
    <definedName name="_sum1" hidden="1">#REF!</definedName>
    <definedName name="_T10" hidden="1">{"'Sheet1'!$L$16"}</definedName>
    <definedName name="_T12" hidden="1">{"'Sheet1'!$L$16"}</definedName>
    <definedName name="_T6" hidden="1">{"'Sheet1'!$L$16"}</definedName>
    <definedName name="_td1" hidden="1">{"'Sheet1'!$L$16"}</definedName>
    <definedName name="_tt3" hidden="1">{"'Sheet1'!$L$16"}</definedName>
    <definedName name="_VLP2" localSheetId="7" hidden="1">{"'Sheet1'!$L$16"}</definedName>
    <definedName name="_VLP2" hidden="1">{"'Sheet1'!$L$16"}</definedName>
    <definedName name="¸DFSDFGKLJKL" localSheetId="6" hidden="1">#REF!</definedName>
    <definedName name="¸DFSDFGKLJKL" localSheetId="4" hidden="1">#REF!</definedName>
    <definedName name="¸DFSDFGKLJKL" hidden="1">#REF!</definedName>
    <definedName name="a129_xoa" hidden="1">{"Offgrid",#N/A,FALSE,"OFFGRID";"Region",#N/A,FALSE,"REGION";"Offgrid -2",#N/A,FALSE,"OFFGRID";"WTP",#N/A,FALSE,"WTP";"WTP -2",#N/A,FALSE,"WTP";"Project",#N/A,FALSE,"PROJECT";"Summary -2",#N/A,FALSE,"SUMMARY"}</definedName>
    <definedName name="a130_xoa" hidden="1">{"Offgrid",#N/A,FALSE,"OFFGRID";"Region",#N/A,FALSE,"REGION";"Offgrid -2",#N/A,FALSE,"OFFGRID";"WTP",#N/A,FALSE,"WTP";"WTP -2",#N/A,FALSE,"WTP";"Project",#N/A,FALSE,"PROJECT";"Summary -2",#N/A,FALSE,"SUMMARY"}</definedName>
    <definedName name="AccessDatabase" hidden="1">"C:\My Documents\LeBinh\Xls\VP Cong ty\FORM.mdb"</definedName>
    <definedName name="adf" hidden="1">{"'Sheet1'!$L$16"}</definedName>
    <definedName name="adfdghfgjghkhjkjhljkl" hidden="1">{"'Sheet1'!$L$16"}</definedName>
    <definedName name="adfgghgjkcvbcvb" localSheetId="6" hidden="1">#REF!</definedName>
    <definedName name="adfgghgjkcvbcvb" localSheetId="4" hidden="1">#REF!</definedName>
    <definedName name="adfgghgjkcvbcvb" hidden="1">#REF!</definedName>
    <definedName name="adfgsdfÎyttuiuiopiop" localSheetId="6" hidden="1">#REF!</definedName>
    <definedName name="adfgsdfÎyttuiuiopiop" localSheetId="4" hidden="1">#REF!</definedName>
    <definedName name="adfgsdfÎyttuiuiopiop" hidden="1">#REF!</definedName>
    <definedName name="aer" localSheetId="6" hidden="1">#REF!</definedName>
    <definedName name="aer" localSheetId="4" hidden="1">#REF!</definedName>
    <definedName name="aer" hidden="1">#REF!</definedName>
    <definedName name="afasfsagfas" hidden="1">{#N/A,#N/A,FALSE,"Chi tiÆt"}</definedName>
    <definedName name="AÎTUYUYIOPUIOP" localSheetId="6" hidden="1">#REF!</definedName>
    <definedName name="AÎTUYUYIOPUIOP" localSheetId="4" hidden="1">#REF!</definedName>
    <definedName name="AÎTUYUYIOPUIOP" hidden="1">#REF!</definedName>
    <definedName name="anscount" hidden="1">13</definedName>
    <definedName name="Antoan" hidden="1">{"'Sheet1'!$L$16"}</definedName>
    <definedName name="AS2DocOpenMode" hidden="1">"AS2DocumentEdit"</definedName>
    <definedName name="asf" hidden="1">{"'Sheet1'!$L$16"}</definedName>
    <definedName name="ATGT" hidden="1">{"'Sheet1'!$L$16"}</definedName>
    <definedName name="â" hidden="1">{#N/A,#N/A,FALSE,"Sheet1";#N/A,#N/A,FALSE,"Sheet1";#N/A,#N/A,FALSE,"Sheet1"}</definedName>
    <definedName name="bbntnoibo" hidden="1">{#N/A,#N/A,FALSE,"Chi tiÆt"}</definedName>
    <definedName name="Bgiang" hidden="1">{"'Sheet1'!$L$16"}</definedName>
    <definedName name="bhfh" localSheetId="7" hidden="1">{"'Sheet1'!$L$16"}</definedName>
    <definedName name="bhfh" hidden="1">{"'Sheet1'!$L$16"}</definedName>
    <definedName name="Bien" localSheetId="6" hidden="1">#REF!</definedName>
    <definedName name="Bien" hidden="1">#REF!</definedName>
    <definedName name="Bien1" localSheetId="6" hidden="1">#REF!</definedName>
    <definedName name="Bien1" localSheetId="4" hidden="1">#REF!</definedName>
    <definedName name="Bien1" localSheetId="7" hidden="1">#REF!</definedName>
    <definedName name="Bien1" hidden="1">#REF!</definedName>
    <definedName name="bienbannghiemthunoibo" hidden="1">{"'Sheet1'!$L$16"}</definedName>
    <definedName name="bosung" hidden="1">{"'Sheet1'!$L$16"}</definedName>
    <definedName name="btl" hidden="1">{"'Sheet1'!$L$16"}</definedName>
    <definedName name="ccc" localSheetId="7" hidden="1">{"'Sheet1'!$L$16"}</definedName>
    <definedName name="ccc" hidden="1">{"'Sheet1'!$L$16"}</definedName>
    <definedName name="Coc_60" hidden="1">{"'Sheet1'!$L$16"}</definedName>
    <definedName name="Code" localSheetId="6" hidden="1">#REF!</definedName>
    <definedName name="Code" localSheetId="4" hidden="1">#REF!</definedName>
    <definedName name="Code" hidden="1">#REF!</definedName>
    <definedName name="CONGPA1" hidden="1">{"'Sheet1'!$L$16"}</definedName>
    <definedName name="CP" localSheetId="6" hidden="1">#REF!</definedName>
    <definedName name="CP" localSheetId="4" hidden="1">#REF!</definedName>
    <definedName name="CP" hidden="1">#REF!</definedName>
    <definedName name="ct" hidden="1">{"'Sheet1'!$L$16"}</definedName>
    <definedName name="CTCT1" hidden="1">{"'Sheet1'!$L$16"}</definedName>
    <definedName name="ctieu" localSheetId="7" hidden="1">{"'Sheet1'!$L$16"}</definedName>
    <definedName name="ctieu" hidden="1">{"'Sheet1'!$L$16"}</definedName>
    <definedName name="cung" hidden="1">{"'Sheet1'!$L$16"}</definedName>
    <definedName name="CurDate" localSheetId="6" hidden="1">#REF!</definedName>
    <definedName name="CurDate" localSheetId="4" hidden="1">#REF!</definedName>
    <definedName name="CurDate" localSheetId="7" hidden="1">#REF!</definedName>
    <definedName name="CurDate" hidden="1">#REF!</definedName>
    <definedName name="cvbcxbncvxfwettuy567567" localSheetId="6" hidden="1">#REF!</definedName>
    <definedName name="cvbcxbncvxfwettuy567567" localSheetId="4" hidden="1">#REF!</definedName>
    <definedName name="cvbcxbncvxfwettuy567567" hidden="1">#REF!</definedName>
    <definedName name="cvf" hidden="1">{"'Sheet1'!$L$16"}</definedName>
    <definedName name="ChamcongT4" hidden="1">{"'Sheet1'!$L$16"}</definedName>
    <definedName name="Chdate" localSheetId="6" hidden="1">#REF!</definedName>
    <definedName name="Chdate" localSheetId="4" hidden="1">#REF!</definedName>
    <definedName name="Chdate" localSheetId="7" hidden="1">#REF!</definedName>
    <definedName name="Chdate" hidden="1">#REF!</definedName>
    <definedName name="chitiet3" hidden="1">{"'Sheet1'!$L$16"}</definedName>
    <definedName name="chitietbgiang2" hidden="1">{"'Sheet1'!$L$16"}</definedName>
    <definedName name="chl" hidden="1">{"'Sheet1'!$L$16"}</definedName>
    <definedName name="chuyen" hidden="1">{"'Sheet1'!$L$16"}</definedName>
    <definedName name="dµgdfgjhsdfgÎt123" localSheetId="6" hidden="1">#REF!</definedName>
    <definedName name="dµgdfgjhsdfgÎt123" localSheetId="4" hidden="1">#REF!</definedName>
    <definedName name="dµgdfgjhsdfgÎt123" hidden="1">#REF!</definedName>
    <definedName name="DANHMUC">DanhMuc!$A$1:$V$40</definedName>
    <definedName name="daodapong" hidden="1">{"'Sheet1'!$L$16"}</definedName>
    <definedName name="daøy" localSheetId="6" hidden="1">#REF!</definedName>
    <definedName name="daøy" localSheetId="4" hidden="1">#REF!</definedName>
    <definedName name="daøy" localSheetId="7" hidden="1">#REF!</definedName>
    <definedName name="daøy" hidden="1">#REF!</definedName>
    <definedName name="data1" localSheetId="6" hidden="1">#REF!</definedName>
    <definedName name="data1" localSheetId="4" hidden="1">#REF!</definedName>
    <definedName name="data1" hidden="1">#REF!</definedName>
    <definedName name="data2" localSheetId="6" hidden="1">#REF!</definedName>
    <definedName name="data2" localSheetId="4" hidden="1">#REF!</definedName>
    <definedName name="data2" hidden="1">#REF!</definedName>
    <definedName name="data3" localSheetId="6" hidden="1">#REF!</definedName>
    <definedName name="data3" localSheetId="4" hidden="1">#REF!</definedName>
    <definedName name="data3" hidden="1">#REF!</definedName>
    <definedName name="dc" hidden="1">{"'Sheet1'!$L$16"}</definedName>
    <definedName name="ddd" hidden="1">{"'Sheet1'!$L$16"}</definedName>
    <definedName name="ddddd" hidden="1">{"'Sheet1'!$L$16"}</definedName>
    <definedName name="del_tab" localSheetId="6" hidden="1">[2]Control!#REF!</definedName>
    <definedName name="del_tab" hidden="1">[2]Control!#REF!</definedName>
    <definedName name="delcode" localSheetId="6" hidden="1">[2]Control!#REF!</definedName>
    <definedName name="delcode" hidden="1">[2]Control!#REF!</definedName>
    <definedName name="DenDK" hidden="1">{"'Sheet1'!$L$16"}</definedName>
    <definedName name="dfgcvbxcv34467678" localSheetId="6" hidden="1">#REF!</definedName>
    <definedName name="dfgcvbxcv34467678" localSheetId="4" hidden="1">#REF!</definedName>
    <definedName name="dfgcvbxcv34467678" hidden="1">#REF!</definedName>
    <definedName name="dfgdfg" localSheetId="6" hidden="1">#REF!</definedName>
    <definedName name="dfgdfg" localSheetId="4" hidden="1">#REF!</definedName>
    <definedName name="dfgdfg" hidden="1">#REF!</definedName>
    <definedName name="dfgdfghgjghjxcvxcvb" localSheetId="6" hidden="1">#REF!</definedName>
    <definedName name="dfgdfghgjghjxcvxcvb" localSheetId="4" hidden="1">#REF!</definedName>
    <definedName name="dfgdfghgjghjxcvxcvb" hidden="1">#REF!</definedName>
    <definedName name="dfgdfs­ªrtruyûuiyi" localSheetId="6" hidden="1">#REF!</definedName>
    <definedName name="dfgdfs­ªrtruyûuiyi" localSheetId="4" hidden="1">#REF!</definedName>
    <definedName name="dfgdfs­ªrtruyûuiyi" hidden="1">#REF!</definedName>
    <definedName name="dfgfghghkhlvbcvbvn­3452345656876579" localSheetId="6" hidden="1">#REF!</definedName>
    <definedName name="dfgfghghkhlvbcvbvn­3452345656876579" localSheetId="4" hidden="1">#REF!</definedName>
    <definedName name="dfgfghghkhlvbcvbvn­3452345656876579" hidden="1">#REF!</definedName>
    <definedName name="dfgfjhq345568uyioôighj" localSheetId="6" hidden="1">#REF!</definedName>
    <definedName name="dfgfjhq345568uyioôighj" localSheetId="4" hidden="1">#REF!</definedName>
    <definedName name="dfgfjhq345568uyioôighj" hidden="1">#REF!</definedName>
    <definedName name="dfgsÓtytyiyuouio" localSheetId="6" hidden="1">#REF!</definedName>
    <definedName name="dfgsÓtytyiyuouio" localSheetId="4" hidden="1">#REF!</definedName>
    <definedName name="dfgsÓtytyiyuouio" hidden="1">#REF!</definedName>
    <definedName name="dfh" hidden="1">{"'Sheet1'!$L$16"}</definedName>
    <definedName name="dfjsdhldfgkfd" hidden="1">{"'Sheet1'!$L$16"}</definedName>
    <definedName name="dfsfsd" hidden="1">{"'Sheet1'!$L$16"}</definedName>
    <definedName name="dien" hidden="1">{"'Sheet1'!$L$16"}</definedName>
    <definedName name="Discount" localSheetId="6" hidden="1">#REF!</definedName>
    <definedName name="Discount" localSheetId="4" hidden="1">#REF!</definedName>
    <definedName name="Discount" hidden="1">#REF!</definedName>
    <definedName name="display_area_2" localSheetId="6" hidden="1">#REF!</definedName>
    <definedName name="display_area_2" localSheetId="4" hidden="1">#REF!</definedName>
    <definedName name="display_area_2" hidden="1">#REF!</definedName>
    <definedName name="DMNT">DanhMuc!$A$17:$P$40</definedName>
    <definedName name="DTKT3" hidden="1">{"'Sheet1'!$L$16"}</definedName>
    <definedName name="dthft" hidden="1">{"'Sheet1'!$L$16"}</definedName>
    <definedName name="duong" hidden="1">{"'Sheet1'!$L$16"}</definedName>
    <definedName name="Duong1" hidden="1">{"'Sheet1'!$L$16"}</definedName>
    <definedName name="dzfgdfg" hidden="1">{"'Sheet1'!$L$16"}</definedName>
    <definedName name="eeee" hidden="1">{"'Sheet1'!$L$16"}</definedName>
    <definedName name="fáaafafaf" hidden="1">{"'Sheet1'!$L$16"}</definedName>
    <definedName name="fasfaga" hidden="1">{"'Sheet1'!$L$16"}</definedName>
    <definedName name="FCode" localSheetId="6" hidden="1">#REF!</definedName>
    <definedName name="FCode" localSheetId="4" hidden="1">#REF!</definedName>
    <definedName name="FCode" hidden="1">#REF!</definedName>
    <definedName name="fd" hidden="1">{"'Sheet1'!$L$16"}</definedName>
    <definedName name="fdfsf" hidden="1">{#N/A,#N/A,FALSE,"Chi tiÆt"}</definedName>
    <definedName name="fdsfsdfd" hidden="1">{"'Sheet1'!$L$16"}</definedName>
    <definedName name="fewfef" hidden="1">{"'Sheet1'!$L$16"}</definedName>
    <definedName name="fff" hidden="1">{"'Sheet1'!$L$16"}</definedName>
    <definedName name="fffffffffffffff" hidden="1">{"'Sheet1'!$L$16"}</definedName>
    <definedName name="fg" hidden="1">{"'Sheet1'!$L$16"}</definedName>
    <definedName name="fgf" hidden="1">{"'Sheet1'!$L$16"}</definedName>
    <definedName name="fgh" hidden="1">{"'Sheet1'!$L$16"}</definedName>
    <definedName name="fghfgh­Óyuiuiuivbnbvn" localSheetId="6" hidden="1">#REF!</definedName>
    <definedName name="fghfgh­Óyuiuiuivbnbvn" localSheetId="4" hidden="1">#REF!</definedName>
    <definedName name="fghfgh­Óyuiuiuivbnbvn" hidden="1">#REF!</definedName>
    <definedName name="fghfjrtytyuuyi" localSheetId="6" hidden="1">#REF!</definedName>
    <definedName name="fghfjrtytyuuyi" localSheetId="4" hidden="1">#REF!</definedName>
    <definedName name="fghfjrtytyuuyi" hidden="1">#REF!</definedName>
    <definedName name="fgn" hidden="1">{"'Sheet1'!$L$16"}</definedName>
    <definedName name="fh" hidden="1">{"'Sheet1'!$L$16"}</definedName>
    <definedName name="fhhh" hidden="1">{"'Sheet1'!$L$16"}</definedName>
    <definedName name="fjgdhjkhikcvb2345" localSheetId="6" hidden="1">#REF!</definedName>
    <definedName name="fjgdhjkhikcvb2345" localSheetId="4" hidden="1">#REF!</definedName>
    <definedName name="fjgdhjkhikcvb2345" hidden="1">#REF!</definedName>
    <definedName name="fsdfdsf" hidden="1">{"'Sheet1'!$L$16"}</definedName>
    <definedName name="fsf" hidden="1">{#N/A,#N/A,FALSE,"Chi tiÆt"}</definedName>
    <definedName name="fþh" localSheetId="6" hidden="1">#REF!</definedName>
    <definedName name="fþh" localSheetId="4" hidden="1">#REF!</definedName>
    <definedName name="fþh" hidden="1">#REF!</definedName>
    <definedName name="g" hidden="1">{"'Sheet1'!$L$16"}</definedName>
    <definedName name="gdfgdfgdf" hidden="1">{"'Sheet1'!$L$16"}</definedName>
    <definedName name="gfg" hidden="1">{#N/A,#N/A,FALSE,"Sheet1";#N/A,#N/A,FALSE,"Sheet1";#N/A,#N/A,FALSE,"Sheet1"}</definedName>
    <definedName name="gg" hidden="1">{"'Sheet1'!$L$16"}</definedName>
    <definedName name="ggg" localSheetId="7" hidden="1">{"'Sheet1'!$L$16"}</definedName>
    <definedName name="ggg" hidden="1">{"'Sheet1'!$L$16"}</definedName>
    <definedName name="gggg" hidden="1">{"'Sheet1'!$L$16"}</definedName>
    <definedName name="gghh" hidden="1">{"'Sheet1'!$L$16"}</definedName>
    <definedName name="gh" hidden="1">{"'Sheet1'!$L$16"}</definedName>
    <definedName name="ghdzsf" hidden="1">{"'Sheet1'!$L$16"}</definedName>
    <definedName name="ghjgjkhjk" localSheetId="6" hidden="1">#REF!</definedName>
    <definedName name="ghjgjkhjk" localSheetId="4" hidden="1">#REF!</definedName>
    <definedName name="ghjgjkhjk" hidden="1">#REF!</definedName>
    <definedName name="h" localSheetId="0" hidden="1">{"'Sheet1'!$L$16"}</definedName>
    <definedName name="h" localSheetId="7" hidden="1">{"'Sheet1'!$L$16"}</definedName>
    <definedName name="h" hidden="1">{"'Sheet1'!$L$16"}</definedName>
    <definedName name="h_xoa" hidden="1">{"'Sheet1'!$L$16"}</definedName>
    <definedName name="Hanh" hidden="1">{"'Sheet1'!$L$16"}</definedName>
    <definedName name="HCNA" hidden="1">{"'Sheet1'!$L$16"}</definedName>
    <definedName name="hghugugilu" hidden="1">{"'Sheet1'!$L$16"}</definedName>
    <definedName name="hgjhkjkjgryjefjyjkhju" hidden="1">{"'Sheet1'!$L$16"}</definedName>
    <definedName name="hhkl" hidden="1">{"'Sheet1'!$L$16"}</definedName>
    <definedName name="HiddenRows" localSheetId="6" hidden="1">#REF!</definedName>
    <definedName name="HiddenRows" localSheetId="4" hidden="1">#REF!</definedName>
    <definedName name="HiddenRows" hidden="1">#REF!</definedName>
    <definedName name="hieu" hidden="1">{"'Sheet1'!$L$16"}</definedName>
    <definedName name="hj" hidden="1">{"'Sheet1'!$L$16"}</definedName>
    <definedName name="hjkk" hidden="1">{"'Sheet1'!$L$16"}</definedName>
    <definedName name="hjkrtyyui" localSheetId="6" hidden="1">#REF!</definedName>
    <definedName name="hjkrtyyui" localSheetId="4" hidden="1">#REF!</definedName>
    <definedName name="hjkrtyyui" hidden="1">#REF!</definedName>
    <definedName name="hoa" hidden="1">{"'Sheet1'!$L$16"}</definedName>
    <definedName name="hoan" hidden="1">{"'Sheet1'!$L$16"}</definedName>
    <definedName name="hong" hidden="1">{"'Sheet1'!$L$16"}</definedName>
    <definedName name="hsfhfjh" localSheetId="6" hidden="1">#REF!</definedName>
    <definedName name="hsfhfjh" localSheetId="4" hidden="1">#REF!</definedName>
    <definedName name="hsfhfjh" hidden="1">#REF!</definedName>
    <definedName name="htlm" hidden="1">{"'Sheet1'!$L$16"}</definedName>
    <definedName name="HTML_CodePage" hidden="1">950</definedName>
    <definedName name="HTML_Control" localSheetId="0" hidden="1">{"'Sheet1'!$L$16"}</definedName>
    <definedName name="HTML_Control" localSheetId="7"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 hidden="1">{"'Sheet1'!$L$16"}</definedName>
    <definedName name="hue" hidden="1">{"'Sheet1'!$L$16"}</definedName>
    <definedName name="hui" hidden="1">{"'Sheet1'!$L$16"}</definedName>
    <definedName name="hung" hidden="1">{"'Sheet1'!$L$16"}</definedName>
    <definedName name="huy" localSheetId="0" hidden="1">{"'Sheet1'!$L$16"}</definedName>
    <definedName name="huy" localSheetId="7" hidden="1">{"'Sheet1'!$L$16"}</definedName>
    <definedName name="huy" hidden="1">{"'Sheet1'!$L$16"}</definedName>
    <definedName name="huy_xoa" hidden="1">{"'Sheet1'!$L$16"}</definedName>
    <definedName name="­Îtfyuh678" localSheetId="6" hidden="1">#REF!</definedName>
    <definedName name="­Îtfyuh678" localSheetId="4" hidden="1">#REF!</definedName>
    <definedName name="­Îtfyuh678" hidden="1">#REF!</definedName>
    <definedName name="jgdhj" localSheetId="6" hidden="1">#REF!</definedName>
    <definedName name="jgdhj" localSheetId="4" hidden="1">#REF!</definedName>
    <definedName name="jgdhj" hidden="1">#REF!</definedName>
    <definedName name="jjjjjjj" hidden="1">{"'Sheet1'!$L$16"}</definedName>
    <definedName name="jkljkl" localSheetId="6" hidden="1">#REF!</definedName>
    <definedName name="jkljkl" localSheetId="4" hidden="1">#REF!</definedName>
    <definedName name="jkljkl" hidden="1">#REF!</definedName>
    <definedName name="k" hidden="1">{"Offgrid",#N/A,FALSE,"OFFGRID";"Region",#N/A,FALSE,"REGION";"Offgrid -2",#N/A,FALSE,"OFFGRID";"WTP",#N/A,FALSE,"WTP";"WTP -2",#N/A,FALSE,"WTP";"Project",#N/A,FALSE,"PROJECT";"Summary -2",#N/A,FALSE,"SUMMARY"}</definedName>
    <definedName name="k_xoa" hidden="1">{"Offgrid",#N/A,FALSE,"OFFGRID";"Region",#N/A,FALSE,"REGION";"Offgrid -2",#N/A,FALSE,"OFFGRID";"WTP",#N/A,FALSE,"WTP";"WTP -2",#N/A,FALSE,"WTP";"Project",#N/A,FALSE,"PROJECT";"Summary -2",#N/A,FALSE,"SUMMARY"}</definedName>
    <definedName name="kg_m2" localSheetId="6" hidden="1">#REF!</definedName>
    <definedName name="kg_m2" localSheetId="4" hidden="1">#REF!</definedName>
    <definedName name="kg_m2" localSheetId="7" hidden="1">#REF!</definedName>
    <definedName name="kg_m2" hidden="1">#REF!</definedName>
    <definedName name="klcn2" hidden="1">{"'Sheet1'!$L$16"}</definedName>
    <definedName name="KLduonggiaods" hidden="1">{"'Sheet1'!$L$16"}</definedName>
    <definedName name="klmoithau" hidden="1">{"Offgrid",#N/A,FALSE,"OFFGRID";"Region",#N/A,FALSE,"REGION";"Offgrid -2",#N/A,FALSE,"OFFGRID";"WTP",#N/A,FALSE,"WTP";"WTP -2",#N/A,FALSE,"WTP";"Project",#N/A,FALSE,"PROJECT";"Summary -2",#N/A,FALSE,"SUMMARY"}</definedName>
    <definedName name="Km" hidden="1">{"'Sheet1'!$L$16"}</definedName>
    <definedName name="ksbn" hidden="1">{"'Sheet1'!$L$16"}</definedName>
    <definedName name="KSDA" localSheetId="7" hidden="1">{"'Sheet1'!$L$16"}</definedName>
    <definedName name="KSDA" hidden="1">{"'Sheet1'!$L$16"}</definedName>
    <definedName name="kshn" hidden="1">{"'Sheet1'!$L$16"}</definedName>
    <definedName name="ksls" hidden="1">{"'Sheet1'!$L$16"}</definedName>
    <definedName name="kstk2" hidden="1">{"'Sheet1'!$L$16"}</definedName>
    <definedName name="khongtruotgia" hidden="1">{"'Sheet1'!$L$16"}</definedName>
    <definedName name="l" hidden="1">{"'Sheet1'!$L$16"}</definedName>
    <definedName name="langson" hidden="1">{"'Sheet1'!$L$16"}</definedName>
    <definedName name="lieu" hidden="1">{"'Sheet1'!$L$16"}</definedName>
    <definedName name="limcount" hidden="1">13</definedName>
    <definedName name="loan" hidden="1">{"Offgrid",#N/A,FALSE,"OFFGRID";"Region",#N/A,FALSE,"REGION";"Offgrid -2",#N/A,FALSE,"OFFGRID";"WTP",#N/A,FALSE,"WTP";"WTP -2",#N/A,FALSE,"WTP";"Project",#N/A,FALSE,"PROJECT";"Summary -2",#N/A,FALSE,"SUMMARY"}</definedName>
    <definedName name="luc" hidden="1">{"'Sheet1'!$L$16"}</definedName>
    <definedName name="m" hidden="1">{"'Sheet1'!$L$16"}</definedName>
    <definedName name="matbang" hidden="1">{"'Sheet1'!$L$16"}</definedName>
    <definedName name="mh" hidden="1">{"'Sheet1'!$L$16"}</definedName>
    <definedName name="mo" hidden="1">{"'Sheet1'!$L$16"}</definedName>
    <definedName name="moi" hidden="1">{"'Sheet1'!$L$16"}</definedName>
    <definedName name="nam" hidden="1">{"'Sheet1'!$L$16"}</definedName>
    <definedName name="name_gia" localSheetId="6" hidden="1">[2]Control!#REF!</definedName>
    <definedName name="name_gia" hidden="1">[2]Control!#REF!</definedName>
    <definedName name="Ne" hidden="1">{"'Sheet1'!$L$16"}</definedName>
    <definedName name="ninhha" hidden="1">{"'Sheet1'!$L$16"}</definedName>
    <definedName name="nnn" hidden="1">{"'Sheet1'!$L$16"}</definedName>
    <definedName name="ngu" hidden="1">{"'Sheet1'!$L$16"}</definedName>
    <definedName name="nhjk" hidden="1">{"'Sheet1'!$L$16"}</definedName>
    <definedName name="o" hidden="1">{"'Sheet1'!$L$16"}</definedName>
    <definedName name="ö" hidden="1">{"'Sheet1'!$L$16"}</definedName>
    <definedName name="öªttyty568" localSheetId="6" hidden="1">#REF!</definedName>
    <definedName name="öªttyty568" localSheetId="4" hidden="1">#REF!</definedName>
    <definedName name="öªttyty568" hidden="1">#REF!</definedName>
    <definedName name="OrderTable" localSheetId="6" hidden="1">#REF!</definedName>
    <definedName name="OrderTable" localSheetId="4" hidden="1">#REF!</definedName>
    <definedName name="OrderTable" hidden="1">#REF!</definedName>
    <definedName name="PA1.2" hidden="1">{"'Sheet1'!$L$16"}</definedName>
    <definedName name="PAIII_" hidden="1">{"'Sheet1'!$L$16"}</definedName>
    <definedName name="PL" hidden="1">{"'Sheet1'!$L$16"}</definedName>
    <definedName name="PlucBcaoTD" localSheetId="7" hidden="1">{"'Sheet1'!$L$16"}</definedName>
    <definedName name="PlucBcaoTD" hidden="1">{"'Sheet1'!$L$16"}</definedName>
    <definedName name="PMS" hidden="1">{"'Sheet1'!$L$16"}</definedName>
    <definedName name="_xlnm.Print_Area" localSheetId="5">AB!$A$1:$H$53</definedName>
    <definedName name="_xlnm.Print_Area" localSheetId="0">'Bia-HSCL'!$A$2:$Z$43</definedName>
    <definedName name="_xlnm.Print_Area" localSheetId="2">DanhMuc!$A$1:$Y$40</definedName>
    <definedName name="_xlnm.Print_Area" localSheetId="6">HT!$A$1:$H$49</definedName>
    <definedName name="_xlnm.Print_Area" localSheetId="4">NB!$A$1:$H$50</definedName>
    <definedName name="_xlnm.Print_Area" localSheetId="7">TCVN!$A$1:$F$91</definedName>
    <definedName name="_xlnm.Print_Area" localSheetId="3">YCNT!$A$1:$H$43</definedName>
    <definedName name="ProdForm" localSheetId="6" hidden="1">#REF!</definedName>
    <definedName name="ProdForm" localSheetId="4" hidden="1">#REF!</definedName>
    <definedName name="ProdForm" hidden="1">#REF!</definedName>
    <definedName name="Product" localSheetId="6" hidden="1">#REF!</definedName>
    <definedName name="Product" localSheetId="4" hidden="1">#REF!</definedName>
    <definedName name="Product" hidden="1">#REF!</definedName>
    <definedName name="phai" hidden="1">{"'Sheet1'!$L$16"}</definedName>
    <definedName name="Phßng" hidden="1">{"'Sheet1'!$L$16"}</definedName>
    <definedName name="q" hidden="1">{"'Sheet1'!$L$16"}</definedName>
    <definedName name="Q.toan" hidden="1">{"'Sheet1'!$L$16"}</definedName>
    <definedName name="q­ewrtti" localSheetId="6" hidden="1">#REF!</definedName>
    <definedName name="q­ewrtti" localSheetId="4" hidden="1">#REF!</definedName>
    <definedName name="q­ewrtti" hidden="1">#REF!</definedName>
    <definedName name="QQ" hidden="1">{"'Sheet1'!$L$16"}</definedName>
    <definedName name="quan.P12" hidden="1">{"'Sheet1'!$L$16"}</definedName>
    <definedName name="Ranhxay" hidden="1">{"'Sheet1'!$L$16"}</definedName>
    <definedName name="RCArea" localSheetId="6" hidden="1">#REF!</definedName>
    <definedName name="RCArea" localSheetId="4" hidden="1">#REF!</definedName>
    <definedName name="RCArea" hidden="1">#REF!</definedName>
    <definedName name="ROW_END">DanhMuc!$A$40</definedName>
    <definedName name="rtytiu×ghfgh" localSheetId="6" hidden="1">#REF!</definedName>
    <definedName name="rtytiu×ghfgh" localSheetId="4" hidden="1">#REF!</definedName>
    <definedName name="rtytiu×ghfgh" hidden="1">#REF!</definedName>
    <definedName name="rtytyïgh­345w567hj" localSheetId="6" hidden="1">#REF!</definedName>
    <definedName name="rtytyïgh­345w567hj" localSheetId="4" hidden="1">#REF!</definedName>
    <definedName name="rtytyïgh­345w567hj" hidden="1">#REF!</definedName>
    <definedName name="ruteyiuyui456467" localSheetId="6" hidden="1">#REF!</definedName>
    <definedName name="ruteyiuyui456467" localSheetId="4" hidden="1">#REF!</definedName>
    <definedName name="ruteyiuyui456467" hidden="1">#REF!</definedName>
    <definedName name="sadsdsdsd" hidden="1">{"'Sheet1'!$L$16"}</definedName>
    <definedName name="sdfcvbkytw34576578" localSheetId="6" hidden="1">#REF!</definedName>
    <definedName name="sdfcvbkytw34576578" localSheetId="4" hidden="1">#REF!</definedName>
    <definedName name="sdfcvbkytw34576578" hidden="1">#REF!</definedName>
    <definedName name="sdfd" hidden="1">{"'Sheet1'!$L$16"}</definedName>
    <definedName name="sdfdfghfjhghjkhjk" localSheetId="6" hidden="1">#REF!</definedName>
    <definedName name="sdfdfghfjhghjkhjk" localSheetId="4" hidden="1">#REF!</definedName>
    <definedName name="sdfdfghfjhghjkhjk" hidden="1">#REF!</definedName>
    <definedName name="sdfg­ªtyeutui" localSheetId="6" hidden="1">#REF!</definedName>
    <definedName name="sdfg­ªtyeutui" localSheetId="4" hidden="1">#REF!</definedName>
    <definedName name="sdfg­ªtyeutui" hidden="1">#REF!</definedName>
    <definedName name="sdfsdfsd" hidden="1">{"'Sheet1'!$L$16"}</definedName>
    <definedName name="sdgdsg" hidden="1">{"'Sheet1'!$L$16"}</definedName>
    <definedName name="sencount" hidden="1">13</definedName>
    <definedName name="sfgjh" localSheetId="6" hidden="1">#REF!</definedName>
    <definedName name="sfgjh" localSheetId="4" hidden="1">#REF!</definedName>
    <definedName name="sfgjh" hidden="1">#REF!</definedName>
    <definedName name="sfsd" localSheetId="7" hidden="1">{"'Sheet1'!$L$16"}</definedName>
    <definedName name="sfsd" hidden="1">{"'Sheet1'!$L$16"}</definedName>
    <definedName name="sheet2" hidden="1">{"'Sheet1'!$L$16"}</definedName>
    <definedName name="Sosanh2" hidden="1">{"'Sheet1'!$L$16"}</definedName>
    <definedName name="SpecialPrice" localSheetId="6" hidden="1">#REF!</definedName>
    <definedName name="SpecialPrice" localSheetId="4" hidden="1">#REF!</definedName>
    <definedName name="SpecialPrice" hidden="1">#REF!</definedName>
    <definedName name="SS" hidden="1">{"'Sheet1'!$L$16"}</definedName>
    <definedName name="ssad" localSheetId="6" hidden="1">'[1]1111'!#REF!</definedName>
    <definedName name="ssad" localSheetId="4" hidden="1">'[1]1111'!#REF!</definedName>
    <definedName name="ssad" hidden="1">'[1]1111'!#REF!</definedName>
    <definedName name="SSS" hidden="1">{"'Sheet1'!$L$16"}</definedName>
    <definedName name="T.3" localSheetId="7" hidden="1">{"'Sheet1'!$L$16"}</definedName>
    <definedName name="T.3" hidden="1">{"'Sheet1'!$L$16"}</definedName>
    <definedName name="tbl_ProdInfo" localSheetId="6" hidden="1">#REF!</definedName>
    <definedName name="tbl_ProdInfo" localSheetId="4" hidden="1">#REF!</definedName>
    <definedName name="tbl_ProdInfo" hidden="1">#REF!</definedName>
    <definedName name="TC_AB_HT">DanhMuc!$P$17</definedName>
    <definedName name="TCVN">TCVN!$A$1:$A$65</definedName>
    <definedName name="ten_tab" localSheetId="6" hidden="1">[2]Control!#REF!</definedName>
    <definedName name="ten_tab" hidden="1">[2]Control!#REF!</definedName>
    <definedName name="tieude2" hidden="1">{"'Sheet1'!$L$16"}</definedName>
    <definedName name="toan" hidden="1">{"'Sheet1'!$L$16"}</definedName>
    <definedName name="ttt" hidden="1">{"'Sheet1'!$L$16"}</definedName>
    <definedName name="tuyen" hidden="1">{"'Sheet1'!$L$16"}</definedName>
    <definedName name="tuyennhanh" hidden="1">{"'Sheet1'!$L$16"}</definedName>
    <definedName name="tuynen" hidden="1">{"'Sheet1'!$L$16"}</definedName>
    <definedName name="ty" hidden="1">{"'Sheet1'!$L$16"}</definedName>
    <definedName name="tyutuii" localSheetId="6" hidden="1">#REF!</definedName>
    <definedName name="tyutuii" localSheetId="4" hidden="1">#REF!</definedName>
    <definedName name="tyutuii" hidden="1">#REF!</definedName>
    <definedName name="tyututeyu" localSheetId="6" hidden="1">#REF!</definedName>
    <definedName name="tyututeyu" localSheetId="4" hidden="1">#REF!</definedName>
    <definedName name="tyututeyu" hidden="1">#REF!</definedName>
    <definedName name="tha" hidden="1">{"'Sheet1'!$L$16"}</definedName>
    <definedName name="Thang" hidden="1">{"'Sheet1'!$L$16"}</definedName>
    <definedName name="Thang1" localSheetId="7" hidden="1">{"'Sheet1'!$L$16"}</definedName>
    <definedName name="Thang1" hidden="1">{"'Sheet1'!$L$16"}</definedName>
    <definedName name="thang10" hidden="1">{"'Sheet1'!$L$16"}</definedName>
    <definedName name="Thanh" hidden="1">{"'Sheet1'!$L$16"}</definedName>
    <definedName name="thkl2" hidden="1">{"'Sheet1'!$L$16"}</definedName>
    <definedName name="thkl3" hidden="1">{"'Sheet1'!$L$16"}</definedName>
    <definedName name="THKLPSM" hidden="1">{"'Sheet1'!$L$16"}</definedName>
    <definedName name="Thu" hidden="1">{"'Sheet1'!$L$16"}</definedName>
    <definedName name="thuy" hidden="1">{"'Sheet1'!$L$16"}</definedName>
    <definedName name="trgy" hidden="1">{"'Sheet1'!$L$16"}</definedName>
    <definedName name="ưdfdáa" hidden="1">{"'Sheet1'!$L$16"}</definedName>
    <definedName name="v" hidden="1">{"'Sheet1'!$L$16"}</definedName>
    <definedName name="VaDate" localSheetId="6" hidden="1">#REF!</definedName>
    <definedName name="VaDate" localSheetId="4" hidden="1">#REF!</definedName>
    <definedName name="VaDate" localSheetId="7" hidden="1">#REF!</definedName>
    <definedName name="VaDate" hidden="1">#REF!</definedName>
    <definedName name="VarDate" localSheetId="6" hidden="1">#REF!</definedName>
    <definedName name="VarDate" localSheetId="4" hidden="1">#REF!</definedName>
    <definedName name="VarDate" localSheetId="7" hidden="1">#REF!</definedName>
    <definedName name="VarDate" hidden="1">#REF!</definedName>
    <definedName name="VATM" hidden="1">{"'Sheet1'!$L$16"}</definedName>
    <definedName name="vc" hidden="1">{"'Sheet1'!$L$16"}</definedName>
    <definedName name="vcoto" hidden="1">{"'Sheet1'!$L$16"}</definedName>
    <definedName name="Viet" hidden="1">{"'Sheet1'!$L$16"}</definedName>
    <definedName name="vlct" localSheetId="7" hidden="1">{"'Sheet1'!$L$16"}</definedName>
    <definedName name="vlct" hidden="1">{"'Sheet1'!$L$16"}</definedName>
    <definedName name="VLP" hidden="1">{"'Sheet1'!$L$16"}</definedName>
    <definedName name="VTPS_T" localSheetId="6" hidden="1">[2]THVATTU!#REF!</definedName>
    <definedName name="VTPS_T" hidden="1">[2]THVATTU!#REF!</definedName>
    <definedName name="wrn.aaa" localSheetId="7" hidden="1">{#N/A,#N/A,FALSE,"Sheet1";#N/A,#N/A,FALSE,"Sheet1";#N/A,#N/A,FALSE,"Sheet1"}</definedName>
    <definedName name="wrn.aaa" hidden="1">{#N/A,#N/A,FALSE,"Sheet1";#N/A,#N/A,FALSE,"Sheet1";#N/A,#N/A,FALSE,"Sheet1"}</definedName>
    <definedName name="wrn.aaa." hidden="1">{#N/A,#N/A,FALSE,"Sheet1";#N/A,#N/A,FALSE,"Sheet1";#N/A,#N/A,FALSE,"Sheet1"}</definedName>
    <definedName name="wrn.cong." hidden="1">{#N/A,#N/A,FALSE,"Sheet1"}</definedName>
    <definedName name="wrn.chi._.tiÆt." localSheetId="0" hidden="1">{#N/A,#N/A,FALSE,"Chi tiÆt"}</definedName>
    <definedName name="wrn.chi._.tiÆt." localSheetId="7" hidden="1">{#N/A,#N/A,FALSE,"Chi tiÆt"}</definedName>
    <definedName name="wrn.chi._.tiÆt." hidden="1">{#N/A,#N/A,FALSE,"Chi tiÆt"}</definedName>
    <definedName name="wrn.Report." localSheetId="0" hidden="1">{"Offgrid",#N/A,FALSE,"OFFGRID";"Region",#N/A,FALSE,"REGION";"Offgrid -2",#N/A,FALSE,"OFFGRID";"WTP",#N/A,FALSE,"WTP";"WTP -2",#N/A,FALSE,"WTP";"Project",#N/A,FALSE,"PROJECT";"Summary -2",#N/A,FALSE,"SUMMARY"}</definedName>
    <definedName name="wrn.Report." hidden="1">{"Offgrid",#N/A,FALSE,"OFFGRID";"Region",#N/A,FALSE,"REGION";"Offgrid -2",#N/A,FALSE,"OFFGRID";"WTP",#N/A,FALSE,"WTP";"WTP -2",#N/A,FALSE,"WTP";"Project",#N/A,FALSE,"PROJECT";"Summary -2",#N/A,FALSE,"SUMMARY"}</definedName>
    <definedName name="wrnf.report" localSheetId="0" hidden="1">{"Offgrid",#N/A,FALSE,"OFFGRID";"Region",#N/A,FALSE,"REGION";"Offgrid -2",#N/A,FALSE,"OFFGRID";"WTP",#N/A,FALSE,"WTP";"WTP -2",#N/A,FALSE,"WTP";"Project",#N/A,FALSE,"PROJECT";"Summary -2",#N/A,FALSE,"SUMMARY"}</definedName>
    <definedName name="wrnf.report" hidden="1">{"Offgrid",#N/A,FALSE,"OFFGRID";"Region",#N/A,FALSE,"REGION";"Offgrid -2",#N/A,FALSE,"OFFGRID";"WTP",#N/A,FALSE,"WTP";"WTP -2",#N/A,FALSE,"WTP";"Project",#N/A,FALSE,"PROJECT";"Summary -2",#N/A,FALSE,"SUMMARY"}</definedName>
    <definedName name="xcvbfyôtui" localSheetId="6" hidden="1">#REF!</definedName>
    <definedName name="xcvbfyôtui" localSheetId="4" hidden="1">#REF!</definedName>
    <definedName name="xcvbfyôtui" hidden="1">#REF!</definedName>
    <definedName name="xddddd" hidden="1">{"'Sheet1'!$L$16"}</definedName>
    <definedName name="xlttbninh" hidden="1">{"'Sheet1'!$L$16"}</definedName>
    <definedName name="xoa_tab" localSheetId="6" hidden="1">[2]Control!#REF!</definedName>
    <definedName name="xoa_tab" hidden="1">[2]Control!#REF!</definedName>
    <definedName name="xoa1" hidden="1">{"'Sheet1'!$L$16"}</definedName>
    <definedName name="xoa2" hidden="1">{#N/A,#N/A,FALSE,"Chi tiÆt"}</definedName>
    <definedName name="xoa3" hidden="1">{"Offgrid",#N/A,FALSE,"OFFGRID";"Region",#N/A,FALSE,"REGION";"Offgrid -2",#N/A,FALSE,"OFFGRID";"WTP",#N/A,FALSE,"WTP";"WTP -2",#N/A,FALSE,"WTP";"Project",#N/A,FALSE,"PROJECT";"Summary -2",#N/A,FALSE,"SUMMARY"}</definedName>
    <definedName name="xoa4" hidden="1">{"Offgrid",#N/A,FALSE,"OFFGRID";"Region",#N/A,FALSE,"REGION";"Offgrid -2",#N/A,FALSE,"OFFGRID";"WTP",#N/A,FALSE,"WTP";"WTP -2",#N/A,FALSE,"WTP";"Project",#N/A,FALSE,"PROJECT";"Summary -2",#N/A,FALSE,"SUMMARY"}</definedName>
    <definedName name="xvxcvxc" localSheetId="7" hidden="1">{"'Sheet1'!$L$16"}</definedName>
    <definedName name="xvxcvxc" hidden="1">{"'Sheet1'!$L$16"}</definedName>
    <definedName name="yen" hidden="1">{"'Sheet1'!$L$16"}</definedName>
    <definedName name="yhyhulhjhjkh" hidden="1">{"'Sheet1'!$L$16"}</definedName>
    <definedName name="yuiyÎtdghgjkjgkl" localSheetId="6" hidden="1">#REF!</definedName>
    <definedName name="yuiyÎtdghgjkjgkl" localSheetId="4" hidden="1">#REF!</definedName>
    <definedName name="yuiyÎtdghgjkjgkl" hidden="1">#REF!</definedName>
    <definedName name="Z_B6D82DE0_6701_11DA_9820_00304F1E4471_.wvu.Cols" localSheetId="6" hidden="1">#REF!</definedName>
    <definedName name="Z_B6D82DE0_6701_11DA_9820_00304F1E4471_.wvu.Cols" localSheetId="4" hidden="1">#REF!</definedName>
    <definedName name="Z_B6D82DE0_6701_11DA_9820_00304F1E4471_.wvu.Cols" localSheetId="7" hidden="1">#REF!</definedName>
    <definedName name="Z_B6D82DE0_6701_11DA_9820_00304F1E4471_.wvu.Cols" hidden="1">#REF!</definedName>
    <definedName name="ZXzX" hidden="1">{"'Sheet1'!$L$16"}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2" i="6" l="1"/>
  <c r="A36" i="6" s="1"/>
  <c r="L36" i="6" s="1"/>
  <c r="J30" i="7"/>
  <c r="A38" i="6" l="1"/>
  <c r="L38" i="6" s="1"/>
  <c r="A37" i="6"/>
  <c r="L37" i="6" s="1"/>
  <c r="A35" i="6"/>
  <c r="L35" i="6" s="1"/>
  <c r="A33" i="6"/>
  <c r="L33" i="6" s="1"/>
  <c r="A34" i="6"/>
  <c r="L34" i="6" s="1"/>
  <c r="A32" i="7" l="1"/>
  <c r="L32" i="7" s="1"/>
  <c r="A36" i="7"/>
  <c r="L36" i="7" s="1"/>
  <c r="A34" i="7"/>
  <c r="L34" i="7" s="1"/>
  <c r="A33" i="7"/>
  <c r="L33" i="7" s="1"/>
  <c r="A31" i="7"/>
  <c r="L31" i="7" s="1"/>
  <c r="A35" i="7"/>
  <c r="L35" i="7" s="1"/>
  <c r="C3" i="3"/>
  <c r="A34" i="9" l="1"/>
  <c r="A11" i="9"/>
  <c r="A9" i="9"/>
  <c r="I2" i="9"/>
  <c r="J1" i="4" l="1"/>
  <c r="L14" i="4"/>
  <c r="L4" i="4"/>
  <c r="L6" i="4"/>
  <c r="N7" i="3" l="1"/>
  <c r="N17" i="3"/>
  <c r="N19" i="3"/>
  <c r="N20" i="3"/>
  <c r="N21" i="3"/>
  <c r="N22" i="3"/>
  <c r="N23" i="3"/>
  <c r="N24" i="3"/>
  <c r="N25" i="3"/>
  <c r="N26" i="3"/>
  <c r="N27" i="3"/>
  <c r="N28" i="3"/>
  <c r="N29" i="3"/>
  <c r="N30" i="3"/>
  <c r="N31" i="3"/>
  <c r="N32" i="3"/>
  <c r="N33" i="3"/>
  <c r="N34" i="3"/>
  <c r="N35" i="3"/>
  <c r="N36" i="3"/>
  <c r="N37" i="3"/>
  <c r="N38" i="3"/>
  <c r="N39" i="3"/>
  <c r="N40" i="3"/>
  <c r="N1" i="3" s="1"/>
  <c r="N18" i="3"/>
  <c r="N16" i="3"/>
  <c r="O16" i="3"/>
  <c r="P16" i="3"/>
  <c r="P6" i="3" s="1"/>
  <c r="Q16" i="3"/>
  <c r="R16" i="3"/>
  <c r="S16" i="3"/>
  <c r="T16" i="3"/>
  <c r="U16" i="3"/>
  <c r="V16" i="3"/>
  <c r="P7" i="3" l="1"/>
  <c r="N8" i="3"/>
  <c r="P8" i="3" s="1"/>
  <c r="I2" i="6"/>
  <c r="I2" i="7"/>
  <c r="N9" i="3" l="1"/>
  <c r="P9" i="3" s="1"/>
  <c r="M16" i="3" l="1"/>
  <c r="M6" i="3" l="1"/>
  <c r="M7" i="3"/>
  <c r="M9" i="3"/>
  <c r="M8" i="3"/>
  <c r="A10" i="7" l="1"/>
  <c r="A8" i="7"/>
  <c r="A8" i="6" l="1"/>
  <c r="A10" i="6"/>
  <c r="A43" i="2"/>
  <c r="I24" i="3" l="1"/>
  <c r="L24" i="3" s="1"/>
  <c r="I22" i="3"/>
  <c r="I21" i="3"/>
  <c r="L21" i="3" s="1"/>
  <c r="I19" i="3"/>
  <c r="I18" i="3"/>
  <c r="L22" i="3" l="1"/>
  <c r="L18" i="3"/>
  <c r="L19" i="3"/>
  <c r="C16" i="3"/>
  <c r="L5" i="4"/>
  <c r="C6" i="3" l="1"/>
  <c r="C7" i="3"/>
  <c r="C8" i="3"/>
  <c r="C9" i="3"/>
  <c r="B13" i="3"/>
  <c r="B12" i="3"/>
  <c r="D16" i="3"/>
  <c r="A16" i="3"/>
  <c r="L16" i="3"/>
  <c r="K16" i="3"/>
  <c r="J16" i="3"/>
  <c r="I16" i="3"/>
  <c r="H16" i="3"/>
  <c r="G16" i="3"/>
  <c r="F16" i="3"/>
  <c r="E16" i="3"/>
  <c r="B16" i="3"/>
  <c r="A29" i="9" l="1"/>
  <c r="A6" i="9"/>
  <c r="A6" i="7"/>
  <c r="A6" i="4"/>
  <c r="A28" i="6"/>
  <c r="A6" i="6"/>
  <c r="B7" i="3"/>
  <c r="B8" i="3"/>
  <c r="B9" i="3"/>
  <c r="D6" i="3"/>
  <c r="D7" i="3"/>
  <c r="D8" i="3"/>
  <c r="D9" i="3"/>
  <c r="A7" i="3"/>
  <c r="A8" i="3"/>
  <c r="A9" i="3"/>
  <c r="E6" i="3"/>
  <c r="E9" i="3"/>
  <c r="E7" i="3"/>
  <c r="E8" i="3"/>
  <c r="I6" i="3"/>
  <c r="I7" i="3"/>
  <c r="I9" i="3"/>
  <c r="I8" i="3"/>
  <c r="A6" i="3"/>
  <c r="F6" i="3"/>
  <c r="F8" i="3"/>
  <c r="F9" i="3"/>
  <c r="F7" i="3"/>
  <c r="J6" i="3"/>
  <c r="J9" i="3"/>
  <c r="J7" i="3"/>
  <c r="J8" i="3"/>
  <c r="G6" i="3"/>
  <c r="G8" i="3"/>
  <c r="G9" i="3"/>
  <c r="G7" i="3"/>
  <c r="K6" i="3"/>
  <c r="K7" i="3"/>
  <c r="K9" i="3"/>
  <c r="K8" i="3"/>
  <c r="B6" i="3"/>
  <c r="A13" i="9" s="1"/>
  <c r="H6" i="3"/>
  <c r="H9" i="3"/>
  <c r="H8" i="3"/>
  <c r="H7" i="3"/>
  <c r="L6" i="3"/>
  <c r="L9" i="3"/>
  <c r="L7" i="3"/>
  <c r="L8" i="3"/>
  <c r="A2" i="2"/>
  <c r="G16" i="2"/>
  <c r="G24" i="2"/>
  <c r="G22" i="2"/>
  <c r="G20" i="2"/>
  <c r="G18" i="2"/>
  <c r="G14" i="2"/>
  <c r="G12" i="2"/>
  <c r="E4" i="6"/>
  <c r="E4" i="4"/>
  <c r="A22" i="9"/>
  <c r="A22" i="7"/>
  <c r="A23" i="9"/>
  <c r="E4" i="9"/>
  <c r="E4" i="7"/>
  <c r="A22" i="6"/>
  <c r="A21" i="7"/>
  <c r="A21" i="6"/>
  <c r="A16" i="4"/>
  <c r="A14" i="4" l="1"/>
  <c r="A12" i="7"/>
  <c r="A12" i="6"/>
</calcChain>
</file>

<file path=xl/comments1.xml><?xml version="1.0" encoding="utf-8"?>
<comments xmlns="http://schemas.openxmlformats.org/spreadsheetml/2006/main">
  <authors>
    <author>Admin</author>
    <author>ChipLove</author>
  </authors>
  <commentList>
    <comment ref="N1" authorId="0" shapeId="0">
      <text>
        <r>
          <rPr>
            <b/>
            <sz val="9"/>
            <color indexed="81"/>
            <rFont val="Tahoma"/>
            <family val="2"/>
          </rPr>
          <t>Không xóa dòng cuối</t>
        </r>
        <r>
          <rPr>
            <sz val="9"/>
            <color indexed="81"/>
            <rFont val="Tahoma"/>
            <family val="2"/>
          </rPr>
          <t xml:space="preserve">
</t>
        </r>
      </text>
    </comment>
    <comment ref="Q4" authorId="0" shapeId="0">
      <text>
        <r>
          <rPr>
            <b/>
            <sz val="9"/>
            <color indexed="81"/>
            <rFont val="Tahoma"/>
            <family val="2"/>
          </rPr>
          <t>Cái này cũng không cần thiết lắm (Nghiên cứu)</t>
        </r>
        <r>
          <rPr>
            <sz val="9"/>
            <color indexed="81"/>
            <rFont val="Tahoma"/>
            <family val="2"/>
          </rPr>
          <t xml:space="preserve">
</t>
        </r>
      </text>
    </comment>
    <comment ref="N6" authorId="0" shapeId="0">
      <text>
        <r>
          <rPr>
            <sz val="9"/>
            <color indexed="81"/>
            <rFont val="Tahoma"/>
            <family val="2"/>
          </rPr>
          <t xml:space="preserve">B1: viết chữ click bình thường
B2: thiết lập code phần sheet 3 (thỏa mãn đk N6 có column =15, row&gt;16)
</t>
        </r>
      </text>
    </comment>
    <comment ref="O6" authorId="1" shapeId="0">
      <text>
        <r>
          <rPr>
            <b/>
            <sz val="9"/>
            <color indexed="81"/>
            <rFont val="Tahoma"/>
            <family val="2"/>
          </rPr>
          <t>ChipLove:</t>
        </r>
        <r>
          <rPr>
            <sz val="9"/>
            <color indexed="81"/>
            <rFont val="Tahoma"/>
            <family val="2"/>
          </rPr>
          <t xml:space="preserve">
BB nghiệm thu công việc xây dựng</t>
        </r>
      </text>
    </comment>
    <comment ref="Q6" authorId="0" shapeId="0">
      <text>
        <r>
          <rPr>
            <sz val="9"/>
            <color indexed="81"/>
            <rFont val="Tahoma"/>
            <family val="2"/>
          </rPr>
          <t xml:space="preserve">ấn Ctrl + K -&gt;Hyperlink
</t>
        </r>
      </text>
    </comment>
    <comment ref="R6" authorId="0" shapeId="0">
      <text>
        <r>
          <rPr>
            <sz val="9"/>
            <color indexed="81"/>
            <rFont val="Tahoma"/>
            <family val="2"/>
          </rPr>
          <t xml:space="preserve">ấn Ctrl + K -&gt;Hyperlink
</t>
        </r>
      </text>
    </comment>
    <comment ref="S6" authorId="0" shapeId="0">
      <text>
        <r>
          <rPr>
            <sz val="9"/>
            <color indexed="81"/>
            <rFont val="Tahoma"/>
            <family val="2"/>
          </rPr>
          <t xml:space="preserve">ấn Ctrl + K -&gt;Hyperlink
</t>
        </r>
      </text>
    </comment>
    <comment ref="O7" authorId="1" shapeId="0">
      <text>
        <r>
          <rPr>
            <b/>
            <sz val="9"/>
            <color indexed="81"/>
            <rFont val="Tahoma"/>
            <family val="2"/>
          </rPr>
          <t>ChipLove:</t>
        </r>
        <r>
          <rPr>
            <sz val="9"/>
            <color indexed="81"/>
            <rFont val="Tahoma"/>
            <family val="2"/>
          </rPr>
          <t xml:space="preserve">
Biên bản nghiệm thu vật liệu</t>
        </r>
      </text>
    </comment>
    <comment ref="O8" authorId="1" shapeId="0">
      <text>
        <r>
          <rPr>
            <b/>
            <sz val="9"/>
            <color indexed="81"/>
            <rFont val="Tahoma"/>
            <family val="2"/>
          </rPr>
          <t>ChipLove:</t>
        </r>
        <r>
          <rPr>
            <sz val="9"/>
            <color indexed="81"/>
            <rFont val="Tahoma"/>
            <family val="2"/>
          </rPr>
          <t xml:space="preserve">
Biên bản nghiệm thu hạng mục, giai đoạn</t>
        </r>
      </text>
    </comment>
    <comment ref="O9" authorId="1" shapeId="0">
      <text>
        <r>
          <rPr>
            <b/>
            <sz val="9"/>
            <color indexed="81"/>
            <rFont val="Tahoma"/>
            <family val="2"/>
          </rPr>
          <t>ChipLove:</t>
        </r>
        <r>
          <rPr>
            <sz val="9"/>
            <color indexed="81"/>
            <rFont val="Tahoma"/>
            <family val="2"/>
          </rPr>
          <t xml:space="preserve">
BB nghiệm thu công trình</t>
        </r>
      </text>
    </comment>
    <comment ref="Q16" authorId="0" shapeId="0">
      <text>
        <r>
          <rPr>
            <b/>
            <sz val="9"/>
            <color indexed="81"/>
            <rFont val="Tahoma"/>
            <family val="2"/>
          </rPr>
          <t>Click chuột phải vào TC1-&gt;TC6 phía dưới dòng 16 hiện  lên tiêu chuẩn</t>
        </r>
        <r>
          <rPr>
            <sz val="9"/>
            <color indexed="81"/>
            <rFont val="Tahoma"/>
            <family val="2"/>
          </rPr>
          <t xml:space="preserve">
</t>
        </r>
      </text>
    </comment>
    <comment ref="C18" authorId="0" shapeId="0">
      <text>
        <r>
          <rPr>
            <sz val="9"/>
            <color indexed="81"/>
            <rFont val="Tahoma"/>
            <family val="2"/>
          </rPr>
          <t>SO/VL, CVXD, HTGD/VI TRI/DOI TUONG
* VI TRI: TANG MAY? CAN NAO? TUYEN NAO? KHOI NHA NAO?
* DOI TUONG: DIEN GIAI CONG TAC</t>
        </r>
      </text>
    </comment>
  </commentList>
</comments>
</file>

<file path=xl/sharedStrings.xml><?xml version="1.0" encoding="utf-8"?>
<sst xmlns="http://schemas.openxmlformats.org/spreadsheetml/2006/main" count="436" uniqueCount="272">
  <si>
    <t>CỘNG HÒA XÃ HỘI CHỦ NGHĨA VIỆT NAM</t>
  </si>
  <si>
    <t>Độc lập - Tự do - Hạnh phúc</t>
  </si>
  <si>
    <t>THÔNG TIN ĐẦU VÀO DỰ ÁN</t>
  </si>
  <si>
    <t>Dự án</t>
  </si>
  <si>
    <t>Xây dựng và kinh doanh kết cấu hạ tầng khu công nghiệp Hòa Phú</t>
  </si>
  <si>
    <t>Công trình</t>
  </si>
  <si>
    <t>Xây dựng hạ tầng kỹ thuật khu công nghiệp Hòa Phú</t>
  </si>
  <si>
    <t>Hạng mục</t>
  </si>
  <si>
    <t>Đường giao thông, hệ thống thoát nước mưa, thoát nước thải tuyến 4 (C9-CN13 và Nút N9)</t>
  </si>
  <si>
    <t>Hợp đồng XD</t>
  </si>
  <si>
    <t>87/2020/HĐ-TCXD</t>
  </si>
  <si>
    <t>ngày</t>
  </si>
  <si>
    <t>Địa điểm xây dựng:</t>
  </si>
  <si>
    <t>Chủ đầu tư</t>
  </si>
  <si>
    <t>Công ty TNHH Hòa Phú Invest</t>
  </si>
  <si>
    <t>Thành phần ký Hs</t>
  </si>
  <si>
    <t>Vũ Đức Luận</t>
  </si>
  <si>
    <t>Chức vụ:</t>
  </si>
  <si>
    <t>P.T phòng kỹ thuật</t>
  </si>
  <si>
    <t>…..................................................</t>
  </si>
  <si>
    <t>TVGS</t>
  </si>
  <si>
    <t>Công ty Cổ phần Tư vấn Xây dựng 479 Thăng Long</t>
  </si>
  <si>
    <t>Nguyễn Văn Luân</t>
  </si>
  <si>
    <t>TVGS trưởng</t>
  </si>
  <si>
    <t>Trần Trung Hiếu</t>
  </si>
  <si>
    <t>TVGS viên</t>
  </si>
  <si>
    <t>Nhà thầu</t>
  </si>
  <si>
    <t>Công ty Cổ phần Xây dựng Cầu đường 369</t>
  </si>
  <si>
    <t>Trần Xuân Trường</t>
  </si>
  <si>
    <t>Chỉ huy trưởng</t>
  </si>
  <si>
    <t>Phạm Văn Nam</t>
  </si>
  <si>
    <t>CBKT</t>
  </si>
  <si>
    <t>HỒ SƠ CHẤT LƯỢNG</t>
  </si>
  <si>
    <t>CÔNG VIỆC XÂY DỰNG</t>
  </si>
  <si>
    <t xml:space="preserve">   Dự án:</t>
  </si>
  <si>
    <t xml:space="preserve">   Gói thầu 15:</t>
  </si>
  <si>
    <t xml:space="preserve">   Hạng mục:</t>
  </si>
  <si>
    <t xml:space="preserve">   Địa điểm:</t>
  </si>
  <si>
    <t xml:space="preserve">   Chủ đầu tư:</t>
  </si>
  <si>
    <t xml:space="preserve">   Tư vấn giám sát:</t>
  </si>
  <si>
    <t xml:space="preserve">   Nhà thầu thi công:</t>
  </si>
  <si>
    <t>Huyện Hiệp Hòa, Tỉnh Bắc Giang</t>
  </si>
  <si>
    <t>UPPER(ThongTinBanDau!D14)&amp;" - "&amp;MONTH(MAX(DanhMuc!J1:J99981))&amp;"/"&amp;YEAR(MAX(DanhMuc!J1:J99981))</t>
  </si>
  <si>
    <t>sau khi thi công xong chọn tháng cuối và năm cuối cùng làm hồ sơ trong mục danh mục</t>
  </si>
  <si>
    <t>DANH MỤC BIÊN BẢN NGHIỆM THU</t>
  </si>
  <si>
    <t>Số biên bản</t>
  </si>
  <si>
    <t>Đối tượng nghiệm thu</t>
  </si>
  <si>
    <t>BBNT NB</t>
  </si>
  <si>
    <t>Phiếu yêu cầu NT</t>
  </si>
  <si>
    <t>BBNT A-B</t>
  </si>
  <si>
    <t>Ghi chú</t>
  </si>
  <si>
    <t>Giờ BĐ</t>
  </si>
  <si>
    <t>Giờ KT</t>
  </si>
  <si>
    <t>Ngày</t>
  </si>
  <si>
    <t>Giờ gửi</t>
  </si>
  <si>
    <t>Ngày gửi</t>
  </si>
  <si>
    <t>STT</t>
  </si>
  <si>
    <t>Vị trí</t>
  </si>
  <si>
    <t>Loại BB</t>
  </si>
  <si>
    <t>A</t>
  </si>
  <si>
    <t>Biên bản NT vật liệu, thiết bị, sản phẩm chế tạo sẵn trước khi sử dụng</t>
  </si>
  <si>
    <t>B</t>
  </si>
  <si>
    <t>Biên bản nghiệm thu công việc xây dựng</t>
  </si>
  <si>
    <t>C</t>
  </si>
  <si>
    <t>Biên bản nghiệm thu bộ phận, giai đoạn hoàn thành</t>
  </si>
  <si>
    <t>D</t>
  </si>
  <si>
    <t>Lấy mẫu thí nghiệm</t>
  </si>
  <si>
    <t xml:space="preserve">Công trình: </t>
  </si>
  <si>
    <t xml:space="preserve">Địa điểm: </t>
  </si>
  <si>
    <t>Tầng 5-&gt; 20</t>
  </si>
  <si>
    <t xml:space="preserve">Nghiệm thu gia công canopy (mái kính) </t>
  </si>
  <si>
    <t>Tầng 1</t>
  </si>
  <si>
    <t>Nghiệm thu lắp dựng, hoàn thiện mái kính</t>
  </si>
  <si>
    <t>………………………………………..</t>
  </si>
  <si>
    <t>Nghiệm thu hoàn thành chuyển giai đoạn thi công cửa, mái kính</t>
  </si>
  <si>
    <t>Tầng 1, 5-&gt;20</t>
  </si>
  <si>
    <t>CVXD</t>
  </si>
  <si>
    <t>LM</t>
  </si>
  <si>
    <t>HTGD</t>
  </si>
  <si>
    <t>VL</t>
  </si>
  <si>
    <t>…</t>
  </si>
  <si>
    <t>Nhôm thanh lần 1</t>
  </si>
  <si>
    <t>Nhôm thanh lần 2</t>
  </si>
  <si>
    <t>Kính trắng 8.38mm lần 1</t>
  </si>
  <si>
    <t>Kính trắng 8.38mm lần 2</t>
  </si>
  <si>
    <t>3/LM 01/KINH</t>
  </si>
  <si>
    <t>4/LM 02/KINH</t>
  </si>
  <si>
    <t>2/LM 02/CNK</t>
  </si>
  <si>
    <t>Công trình: Cải tạo kho xưởng sửa chữa</t>
  </si>
  <si>
    <t>Địa điểm xây dựng: Công trình</t>
  </si>
  <si>
    <t>Nhà thầu thi công xây dựng: Công ty Thi công Xây dựng</t>
  </si>
  <si>
    <t>Kính gửi: Cán bộ tư vấn giám sát</t>
  </si>
  <si>
    <t xml:space="preserve">- Địa điểm nghiệm thu: </t>
  </si>
  <si>
    <t>Tại hiện trường thi công.</t>
  </si>
  <si>
    <t>ĐD NHÀ THẦU THI CÔNG</t>
  </si>
  <si>
    <t>1.Đối tượng nghiệm thu:</t>
  </si>
  <si>
    <t>2.Thời gian và địa điểm nghiệm thu</t>
  </si>
  <si>
    <t>- Hồ sơ thiết kế bản vẽ thi công đã được phê duyệt;</t>
  </si>
  <si>
    <t>- Nhật ký thi công;</t>
  </si>
  <si>
    <t>- Các văn bản, tài liệu liên quan đến công tác nghiệm thu.</t>
  </si>
  <si>
    <t>Hạng mục:</t>
  </si>
  <si>
    <t>NGHIỆM THU CÔNG VIỆC XÂY DỰNG</t>
  </si>
  <si>
    <t xml:space="preserve">Chức vụ: </t>
  </si>
  <si>
    <t xml:space="preserve"> Giám sát hiện trường</t>
  </si>
  <si>
    <t xml:space="preserve"> Chỉ huy trưởng</t>
  </si>
  <si>
    <t>ĐD TƯ VẤN GIÁM SÁT</t>
  </si>
  <si>
    <t>ĐD ĐƠN VỊ THI CÔNG</t>
  </si>
  <si>
    <t>1.Đối tượng nghiệm thu</t>
  </si>
  <si>
    <t>2. Thành phần tham gia nghiệm thu</t>
  </si>
  <si>
    <t>3. Thời gian nghiệm thu:</t>
  </si>
  <si>
    <t>4. Đánh giá công việc xây dựng đã thực hiện:</t>
  </si>
  <si>
    <t xml:space="preserve">5. Kết luận: </t>
  </si>
  <si>
    <t xml:space="preserve">   - Hợp đồng thi công xây dựng</t>
  </si>
  <si>
    <t xml:space="preserve">   - Đảm bảo yêu cầu kỹ thuật theo hồ sơ bản vẽ thiết kế. </t>
  </si>
  <si>
    <t xml:space="preserve"> a). Về tài liệu làm căn cứ nghiệm thu:</t>
  </si>
  <si>
    <t xml:space="preserve"> a. Tư vấn giám sát: Công ty TNHH TVGS</t>
  </si>
  <si>
    <t xml:space="preserve"> b. Đơn vị thi công: Công ty Thi công Xây dựng</t>
  </si>
  <si>
    <t xml:space="preserve"> b). Về chất lượng của công việc xây dựng:</t>
  </si>
  <si>
    <t xml:space="preserve">   Tại hiện trường thi công:</t>
  </si>
  <si>
    <t xml:space="preserve">   - Hồ sơ thiết kế bản vẽ thi công đã được Chủ đầu tư phê duyệt và những thay đổi thiết kế đã được chấp thuận;</t>
  </si>
  <si>
    <t xml:space="preserve">   ………………………………………………………………………………</t>
  </si>
  <si>
    <t xml:space="preserve"> c). Các ý kiến khác (nếu có) : Không</t>
  </si>
  <si>
    <t xml:space="preserve">   - Ông: ........................</t>
  </si>
  <si>
    <t>……………………..</t>
  </si>
  <si>
    <t>………………</t>
  </si>
  <si>
    <t>Giám sát hiện trường</t>
  </si>
  <si>
    <t>NGHIỆM THU HOÀN THÀNH BỘ PHẬN CÔNG TRÌNH XÂY DỰNG</t>
  </si>
  <si>
    <t>GIAI ĐOẠN THI CÔNG XÂY DỰNG CÔNG TRÌNH</t>
  </si>
  <si>
    <t xml:space="preserve">   - Biên bản nghiệm thu các công việc thuộc bộ phận công trình thi công xây dựng được nghiệm thu;</t>
  </si>
  <si>
    <t xml:space="preserve">   - Các hồ sơ, giấy tờ, văn bản khác có liên quan đến công việc nghiệm thu.</t>
  </si>
  <si>
    <t xml:space="preserve">   - Chấp thuận nghiệm thu, cho phép đơn vị thi công triển khai công việc xây dựng tiếp theo.</t>
  </si>
  <si>
    <t>Nghiệm thu gia công cửa đi, cửa sổ, vách kính khung nhôm, Nghiệm thu gia công cửa đi, cửa sổ, vách kính khung nhôm</t>
  </si>
  <si>
    <t>Nghiệm thu lắp dựng, hoàn thiện cửa đi, cửa sổ, vách kính khung nhôm, Nghiệm thu lắp dựng, hoàn thiện cửa đi, cửa sổ, vách kính khung nhôm</t>
  </si>
  <si>
    <t>TÊN TIÊU CHUẨN VIỆT NAM</t>
  </si>
  <si>
    <t>+ 14TCN 120-2002 Xây và lát gạch công trình thủy lợi-yêu cầu kỹ thuật thi công và nghiệm thu</t>
  </si>
  <si>
    <t>+ 22TCN 333-2006 về quy trình đầm nén đất, đá dăm trong phòng thí nghiệm</t>
  </si>
  <si>
    <t>+ 22TCN 332-2006 Quy trình thí nghiệm xác định chỉ số CBR của đất, đá dăm trong phòng thí nghiệm</t>
  </si>
  <si>
    <t>Biên bản kiểm tra máy móc</t>
  </si>
  <si>
    <t>TCVN 3992:1985 Sản phẩm thủy tinh trong xây dựng - Thuật ngữ - Định nghĩa. </t>
  </si>
  <si>
    <t>TCXDVN 291:2002 Nguyên liệu để sản xuất thủy tinh xây dựng – Đá vối. </t>
  </si>
  <si>
    <t>TCVN 6926:2001 Nguyên liệu để sản xuất thủy tinh xây dựng – Đôlômít. </t>
  </si>
  <si>
    <t>TCXD 151:1986 Cát sử dụng trong công nghiệp thủy tinh – Yêu cầu kỹ thuật. </t>
  </si>
  <si>
    <t>TCVN 7526: 2004 Kính xây dựng - định nghĩa và phân lọai. </t>
  </si>
  <si>
    <t>TCVN 7526:2005 Kính xây dựng – Kính ván vân hoa. </t>
  </si>
  <si>
    <t>TCVN 7528:2005 Kính xây dựng – Kính phủ phản quan. </t>
  </si>
  <si>
    <t>TCVN 7529:2005 Kính xây dựng – Kính màu hấp thụ nhiệt.</t>
  </si>
  <si>
    <t>TCXD 1072:1971 Gỗ - Phân nhốm theo tính chất cơ lý. </t>
  </si>
  <si>
    <t>TCVN 1073:1971 Gỗ tròn – Kích thước cơ bản. </t>
  </si>
  <si>
    <t>TCVN 1075:1971 Gỗ xẻ - Kích thước cơ bản. </t>
  </si>
  <si>
    <t>TCVN 4340:1994 Ván sàn bằng gỗ. </t>
  </si>
  <si>
    <t>TCXD94:1983 Phụ tùng cửa sổ và cửa đi – Tay nắm chốt ngang. </t>
  </si>
  <si>
    <t>TCVN 5761:1993 Khóa treo – Yêu cầu kỹ thuật. </t>
  </si>
  <si>
    <t>TCVN 5762: 1993 Khóa cửa có tay nắm – Yêu cầu kỹ thuật. </t>
  </si>
  <si>
    <t>TCXD 92:1983 Phụ tùng cửa sổ và cửa đi - Bản lề cửa. </t>
  </si>
  <si>
    <t>TCXD 93:1983 Phụ tùng cửa sổ và cửa đi-Ke cánh cửa.</t>
  </si>
  <si>
    <t>TCVN 4252:2012 Quy trình lập thiết kế tổ chức xây dựng và thiết kế tổ chức thi công </t>
  </si>
  <si>
    <t>TCVN 4252:1988 Quy trình lập thiết kế tổ chức xây dựng và thiết kế thi công – Qui phạm thi công và nghiệm thu. </t>
  </si>
  <si>
    <t>TCVN 5672:1992 Hệ thống tài liệu thiết kế xây dựng - Hồ sơ thi công – yêu cầu chung. </t>
  </si>
  <si>
    <t>TCVN 4607:1988 Hệ thống tài liệu thiết kế xây dựng-Ký hiệu quy ước trên bản vẽ mặt bằng tổng thể và mặt bằng thi công công trình. </t>
  </si>
  <si>
    <t>TCVN 3987:1985 Hệ thống tài liệu thiết kế xây dựng- Quy tắt sửa đổi hồ sơ thiết kế thi công. </t>
  </si>
  <si>
    <t>TCVN 5637:1991 Quản lý chất lượng xây lắp công trình xây dựng – Nguyên tắc cơ bản. </t>
  </si>
  <si>
    <t>TCVN 4057:1985 Hệ thống chỉ tiêu chất lượng sản phẩm –Nguyên tắc cơ bản. </t>
  </si>
  <si>
    <t>TCVN 5638:1991 Đánh giá chất lượng công tác xây lắp – Nguyên tắc cơ bản. </t>
  </si>
  <si>
    <t>TCVN 5639:1991 Nghiệm thu thiết bị đã lắp đặt song – Nguyên tắc cơ bản. </t>
  </si>
  <si>
    <t>TCVN 5640:1991 Bàn giao công trình xây dựng – Nguyên tắc cơ bản. </t>
  </si>
  <si>
    <t>14 TCN 121:2002 Hồ chứa nước – Công trình thủy lợi Quy định về lập và ban hành quy trình vận hành và điều tiết. </t>
  </si>
  <si>
    <t>TCVN 4056:2012 Hệ thống bảo dưỡng kỹ thuật và sửa chữa máy xây dựng. Thuật ngữ - Định nghĩa </t>
  </si>
  <si>
    <t>TCVN 4087:2012 Sử dụng máy xây dựng . Yêu cầu chung </t>
  </si>
  <si>
    <t>TCVN 4091:1985 Nghiệm thu các công trình xây dựng </t>
  </si>
  <si>
    <t>TCVN 4473:2012 Máy xây dựng - Máy làm đất - Thuật ngữ và định nghĩa </t>
  </si>
  <si>
    <t>TCVN 4517:1988 Hệ thống bảo dưỡng kỹ thuật và sửa chữa máy xây dựng. Quy phạm nhận và giao máy xây dựng trong sửa chữa lớn. Yêu cầu chung </t>
  </si>
  <si>
    <t>TCVN 5593:2012 Công tác thi công tòa nhà - Sai số hình học cho phép </t>
  </si>
  <si>
    <t>TCVN 5637:1991 Quản lý chất lượng xây lắp công trình xây dựng. Nguyên tắc cơ bản </t>
  </si>
  <si>
    <t>TCVN 5638:1991 Đánh giá chất lượng xây lắp. Nguyên tắc cơ bản </t>
  </si>
  <si>
    <t>TCVN 5640:1991 Bàn giao công trình xây dựng. Nguyên tắc cơ bản </t>
  </si>
  <si>
    <t>TCVN 9259-1:2012 (ISO 3443-1:1979) Dung sai trong xây dựng công trình - Phần 1: Nguyên tắc cơ bản để đánh giá và yêu cầu kỹ thuật </t>
  </si>
  <si>
    <t>TCVN 9259-8:2012 (ISO 3443-8:1989) Dung sai trong xây dựng công trình – Phần 8: Giám định về kích thước và kiểm tra công tác thi công </t>
  </si>
  <si>
    <t>TCVN 9261:2012 (ISO 1803:1997) Xây dựng công trình - Dung sai - Cách thể hiện độ chính xác kích thước – Nguyên tắc và thuật ngữ </t>
  </si>
  <si>
    <t>TCVN 9262-1:2012 (ISO 7976-1:1989) Dung sai trong xây dựng công trình – Phương pháp đo kiểm công trình và cấu kiện chế sẵn của công trình – Phần 1: Phương pháp và dụng cụ đo </t>
  </si>
  <si>
    <t>TCVN 9262-2:2012 (ISO 7976-2:1989) Dung sai trong xây dựng công trình - Phương pháp đo kiểm công trình và cấu kiện chế sẵn của công trình - Phần 2: Vị trí các điểm đo </t>
  </si>
  <si>
    <t>TCVN 9359:2012 Nền nhà chống nồm - Thiết kế và thi công </t>
  </si>
  <si>
    <t>TCXD 65:1989 Quy định sử dụng hợp lý xi măng trong xây dựng</t>
  </si>
  <si>
    <t>TCVN 4516:1988 Hoàn thiện mặt bằng xây dựng. Quy phạm thi công và nghiệm thu.</t>
  </si>
  <si>
    <t>TCVN 5674:1992 Công tác hoàn thiện trong xây dựng. Thi công và nghiệm thu.</t>
  </si>
  <si>
    <t>TCXDVN 303:2004 Công tác hoàn thiện trong xây dựng – Thi công và nghiệm thu. </t>
  </si>
  <si>
    <t>TCVN 9377-1:2012 Công tác hoàn thiện trong xây dựng - Thi công và nghiệm thu. Phần 1 : Công tác lát và láng trong xây dựng</t>
  </si>
  <si>
    <t>TCVN 9377-2:2012 Công tác hoàn thiện trong xây dựng - Thi công và nghiệm thu - Phần 2: Công tác trát trong xây dựng</t>
  </si>
  <si>
    <t>TCVN 9377-3:2012 Công tác hoàn thiện trong xây dựng - Thi công và nghiệm thu - Phần 3: Công tác ốp trong xây dựng</t>
  </si>
  <si>
    <t>TCXDVN 303:2006 Công tác hoàn thiện trong xây dựng - Phần công tác ốp trong xây dựng. </t>
  </si>
  <si>
    <t>TCVN 7955:2008 Lắp đặt ván sàn. Quy phạm thi công và nghiệm thu</t>
  </si>
  <si>
    <t>TCXD 159:1986 Trát đá trang trí-Thi công và nghiệm thu. </t>
  </si>
  <si>
    <t>TCXD 192:1996 Cửa gỗ - Cửa đi - cửa sổ - Yêu cầu kỹ thuật. </t>
  </si>
  <si>
    <t>TCVN</t>
  </si>
  <si>
    <t>Cập nhập thêm tiêu chuẩn mới vào VBA Initialize</t>
  </si>
  <si>
    <t xml:space="preserve">    + QCVN 18:2014/BXD: Quy chuẩn kỹ thuật quốc gia về An toàn trong xây dựng</t>
  </si>
  <si>
    <t xml:space="preserve"> - Căn cứ Thông tư số 26/2016/TT-BXD ngày 26/10/2016 của Bộ Xây dựng quy định chi tiết một số nội dung về quản lý chất lượng và bảo trì công trình xây dựng;</t>
  </si>
  <si>
    <t xml:space="preserve"> - Căn cứ vào Nghị định số 46/2015/NĐ-CP ngày 12/05/2015 của Chính phủ về quản lý chất lượng và bảo trì công trình xây dựng;</t>
  </si>
  <si>
    <t>- Căn cứ Hợp đồng thi công xây dựng số 999/HĐ-XD ngày 15/01/2019 giữa công ty NA và Công ty Thi công Xây dựng về việc thi công xây dựng công trình cải tạo kho xưởng sửa chữa;</t>
  </si>
  <si>
    <t xml:space="preserve"> - Đến nay, chúng tôi đã thi công xong phần việc nêu trên, đã nghiệm thu nội bộ và chuẩn bị đầy đủ các tài liệu liên quan để nghiệm thu theo quy định.</t>
  </si>
  <si>
    <t xml:space="preserve">  Vậy kính đề nghị đại diện đơn vị Tư vấn giám sát tổ chức nghiệm thu công việc nêu trên để nhà thầu có cơ sở triển khai các công việc tiếp theo.</t>
  </si>
  <si>
    <t xml:space="preserve"> - Căn cứ vào tiến độ thực tế thi công tại công trường;</t>
  </si>
  <si>
    <t>Cây thư mục vào thẻ Data chọn Group</t>
  </si>
  <si>
    <t>Chọn tiêu chuẩn nghiệm thu cho công việc</t>
  </si>
  <si>
    <t>TC1</t>
  </si>
  <si>
    <t>TC2</t>
  </si>
  <si>
    <t>TC3</t>
  </si>
  <si>
    <t>TC4</t>
  </si>
  <si>
    <t>TC5</t>
  </si>
  <si>
    <t>TC6</t>
  </si>
  <si>
    <t xml:space="preserve">   - Qui chuẩn, tiêu chuẩn áp dụng thi công, kiểm tra và nghiệm thu:</t>
  </si>
  <si>
    <t xml:space="preserve">   - Thông tư 26/2016/TT-BXD của Bộ xây dựng ngày 26 tháng 10 năm 2016 của Bộ xây dựng quy định chi tiết một số nội dung về quản lý chất lượng và bảo trì công trình xây dựng;</t>
  </si>
  <si>
    <t xml:space="preserve">    + Và các tiêu chuẩn, quy chuẩn khác có liên quan được áp dụng;</t>
  </si>
  <si>
    <t xml:space="preserve">   - Các biên bản nghiệm thu vật liệu, thiết bị, sản phẩm chế tạo sẵn trước khi sử dụng và các chứng chỉ, kết quả thí nghiệm kèm theo liên quan đến đối tượng nghiệm thu;</t>
  </si>
  <si>
    <t xml:space="preserve">   - Hợp đồng thi công xây dựng;</t>
  </si>
  <si>
    <t xml:space="preserve">   - Nhật ký thi công, bản vẽ hoàn công và các văn bản khác có liên quan đến đối tượng nghiệm thu;</t>
  </si>
  <si>
    <t xml:space="preserve">   - Nghị định 46/2015/NĐ-CP ngày 12 tháng 05 năm 2015 của Chính phủ quy
 định về quản lý chất lượng và bảo trì công trình xây dựng;</t>
  </si>
  <si>
    <t>TCVN 4055:2012: Tổ chức thi công </t>
  </si>
  <si>
    <t>TCXDVN 371:2006: Nghiệm thu chất lượng thi công công trình xây dựng. </t>
  </si>
  <si>
    <t>TCVN 7505:2005: Quy phạm sử dụng kính trong xây dựng - Lựa chọn và lắp đặt.</t>
  </si>
  <si>
    <t>TCXD 237: 1999: Cửa kim loại- Cửa đi - cửa sổ - Yêu cầu kỹ thuật chung. </t>
  </si>
  <si>
    <t>TCVN 7218:2002: Kính tấm xây dựng – Kính nổi – Yêu cầu kỹ thuật. </t>
  </si>
  <si>
    <t>TCVN 7364-1-6-2004: Kính nhiều lớp và kính dán an toàn nhiều lớp. </t>
  </si>
  <si>
    <t>TCVN 7455:2004: Kính xây dựng – Kính tôi nhiệt an toàn. </t>
  </si>
  <si>
    <t xml:space="preserve">   - Nhật ký thi công và các văn bản khác có liên quan đến đối tượng nghiệm thu;</t>
  </si>
  <si>
    <t xml:space="preserve">   - Chấp thuận nghiệm thu, đồng ý cho triển khai các công việc xây dựng tiếp theo.</t>
  </si>
  <si>
    <t>STT bắt đầu</t>
  </si>
  <si>
    <t>STT kết thúc</t>
  </si>
  <si>
    <t>BB Nghiệm thu nội bộ</t>
  </si>
  <si>
    <t>BB Nghiệm thu A - B</t>
  </si>
  <si>
    <t>Số BB</t>
  </si>
  <si>
    <t>Row</t>
  </si>
  <si>
    <t>In biên bản nghiệm thu
(P: Xem trước, I: In)</t>
  </si>
  <si>
    <t>Click</t>
  </si>
  <si>
    <t>Xem BB</t>
  </si>
  <si>
    <t>BB NT CVXD</t>
  </si>
  <si>
    <t>BBNT VL</t>
  </si>
  <si>
    <t>BB HT GĐ, HM</t>
  </si>
  <si>
    <t>BB HT CT</t>
  </si>
  <si>
    <t>PYC</t>
  </si>
  <si>
    <t>NB</t>
  </si>
  <si>
    <t>A-B</t>
  </si>
  <si>
    <t>IN TỰ ĐỘNG</t>
  </si>
  <si>
    <t>IN THEO THỨ TỰ NB-PYC-AB</t>
  </si>
  <si>
    <t>Từ (From)</t>
  </si>
  <si>
    <t>Đến (To)</t>
  </si>
  <si>
    <t>NGHIỆM THU NỘI BỘ CÔNG VIỆC XÂY DỰNG</t>
  </si>
  <si>
    <t>Tiền tố</t>
  </si>
  <si>
    <t>Hậu tố</t>
  </si>
  <si>
    <t>(Thêm tiền tố vào BB nếu cần)</t>
  </si>
  <si>
    <t>(Thêm hậu tố vào BB nếu cần)</t>
  </si>
  <si>
    <t xml:space="preserve">(In máy in nào thì set default máy đó) </t>
  </si>
  <si>
    <t>(Nhập số bắt đầu và số kết thúc tương ứng vị trí dòng ở cột Row (phải &gt;16)</t>
  </si>
  <si>
    <t>/</t>
  </si>
  <si>
    <t>/1</t>
  </si>
  <si>
    <t>/2</t>
  </si>
  <si>
    <t>/3</t>
  </si>
  <si>
    <t>/4</t>
  </si>
  <si>
    <t>/5</t>
  </si>
  <si>
    <t>/6</t>
  </si>
  <si>
    <t>Không xóa</t>
  </si>
  <si>
    <r>
      <t xml:space="preserve">Nhập ngày : </t>
    </r>
    <r>
      <rPr>
        <sz val="11"/>
        <color rgb="FFFF0000"/>
        <rFont val="Times New Roman"/>
        <family val="1"/>
      </rPr>
      <t xml:space="preserve">Màu đỏ </t>
    </r>
    <r>
      <rPr>
        <sz val="11"/>
        <color theme="1"/>
        <rFont val="Times New Roman"/>
        <family val="1"/>
      </rPr>
      <t xml:space="preserve">= Chủ nhật; </t>
    </r>
    <r>
      <rPr>
        <sz val="11"/>
        <color rgb="FF0070C0"/>
        <rFont val="Times New Roman"/>
        <family val="1"/>
      </rPr>
      <t>màu xanh nc biển</t>
    </r>
    <r>
      <rPr>
        <sz val="11"/>
        <color theme="1"/>
        <rFont val="Times New Roman"/>
        <family val="1"/>
      </rPr>
      <t xml:space="preserve"> = thứ 7</t>
    </r>
  </si>
  <si>
    <t>+ TCXD 192:1996 Cửa gỗ - Cửa đi - cửa sổ - Yêu cầu kỹ thuật. </t>
  </si>
  <si>
    <t>+ TCXD 92:1983 Phụ tùng cửa sổ và cửa đi - Bản lề cửa. </t>
  </si>
  <si>
    <t>+ TCVN 4091:1985 Nghiệm thu các công trình xây dựng </t>
  </si>
  <si>
    <t>+ TCVN 5640:1991 Bàn giao công trình xây dựng. Nguyên tắc cơ bản </t>
  </si>
  <si>
    <t xml:space="preserve">    + TCXD 192:1996 Cửa gỗ - Cửa đi - cửa sổ - Yêu cầu kỹ thuật. 
    + TCXD 92:1983 Phụ tùng cửa sổ và cửa đi - Bản lề cửa. 
    + TCVN 4091:1985 Nghiệm thu các công trình xây dựng 
    + TCVN 5640:1991 Bàn giao công trình xây dựng. Nguyên tắc cơ bản 
</t>
  </si>
  <si>
    <t>+ TCVN 7218:2002: Kính tấm xây dựng – Kính nổi – Yêu cầu kỹ thuật. </t>
  </si>
  <si>
    <t xml:space="preserve">    + TCVN 7218:2002: Kính tấm xây dựng – Kính nổi – Yêu cầu kỹ thuật. 
    + TCXD 192:1996 Cửa gỗ - Cửa đi - cửa sổ - Yêu cầu kỹ thuật. 
</t>
  </si>
  <si>
    <t>H là hiện; A là ẩn</t>
  </si>
  <si>
    <t>TCVN 4055:1985: Tổ chức thi công. </t>
  </si>
  <si>
    <t>TCVN 8264:2009: Gạch ốp lát. Quy phạm thi công và nghiệm thu</t>
  </si>
  <si>
    <t>TCVN 7456:2004: Kính xây dựng – Kính cốt lưới thép.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</si>
</sst>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
    <numFmt numFmtId="165" formatCode="[$-1010000]d/m/yyyy;@"/>
    <numFmt numFmtId="166" formatCode="##&quot;h&quot;##"/>
    <numFmt numFmtId="167" formatCode="0&quot;h&quot;00"/>
    <numFmt numFmtId="168" formatCode="&quot;Ngày&quot;\ dd\ &quot;tháng&quot;\ mm\ &quot;năm&quot;\ yyyy"/>
    <numFmt numFmtId="169" formatCode="dd/mm/yyyy;@"/>
    <numFmt numFmtId="170" formatCode="##&quot;h&quot;##&quot;'&quot;"/>
    <numFmt numFmtId="171" formatCode="&quot;số cột danh mục: &quot;##"/>
    <numFmt numFmtId="172" formatCode="&quot;số hàng danh mục: &quot;##"/>
  </numFmts>
  <fonts count="53" x14ac:knownFonts="1">
    <font>
      <sz val="11"/>
      <color theme="1"/>
      <name val="Calibri"/>
      <family val="2"/>
      <scheme val="minor"/>
    </font>
    <font>
      <b/>
      <sz val="12"/>
      <color theme="1"/>
      <name val="Times New Roman"/>
      <family val="2"/>
      <charset val="163"/>
    </font>
    <font>
      <sz val="11"/>
      <color theme="1"/>
      <name val="Times New Roman"/>
      <family val="2"/>
    </font>
    <font>
      <b/>
      <u/>
      <sz val="12"/>
      <color theme="1"/>
      <name val="Times New Roman"/>
      <family val="2"/>
      <charset val="163"/>
    </font>
    <font>
      <b/>
      <sz val="25"/>
      <color theme="1"/>
      <name val="Times New Roman"/>
      <family val="1"/>
    </font>
    <font>
      <b/>
      <sz val="12"/>
      <color theme="1"/>
      <name val="Times New Roman"/>
      <family val="1"/>
    </font>
    <font>
      <sz val="12"/>
      <color theme="1"/>
      <name val="Times New Roman"/>
      <family val="1"/>
    </font>
    <font>
      <sz val="12"/>
      <name val="Times New Roman"/>
      <family val="1"/>
    </font>
    <font>
      <sz val="10"/>
      <name val="Times New Roman"/>
      <family val="1"/>
    </font>
    <font>
      <b/>
      <sz val="36"/>
      <name val="Times New Roman"/>
      <family val="1"/>
    </font>
    <font>
      <b/>
      <sz val="20"/>
      <name val="Times New Roman"/>
      <family val="1"/>
    </font>
    <font>
      <b/>
      <sz val="26"/>
      <name val="Times New Roman"/>
      <family val="1"/>
    </font>
    <font>
      <sz val="13"/>
      <name val="Times New Roman"/>
      <family val="1"/>
    </font>
    <font>
      <sz val="16"/>
      <name val="Times New Roman"/>
      <family val="1"/>
    </font>
    <font>
      <b/>
      <sz val="12"/>
      <name val="Times New Roman"/>
      <family val="1"/>
    </font>
    <font>
      <b/>
      <sz val="9"/>
      <name val="Times New Roman"/>
      <family val="1"/>
    </font>
    <font>
      <b/>
      <sz val="10"/>
      <name val="Times New Roman"/>
      <family val="1"/>
    </font>
    <font>
      <b/>
      <sz val="18"/>
      <color theme="1"/>
      <name val="Times New Roman"/>
      <family val="1"/>
    </font>
    <font>
      <sz val="9"/>
      <color indexed="81"/>
      <name val="Tahoma"/>
      <family val="2"/>
    </font>
    <font>
      <b/>
      <sz val="13"/>
      <color theme="1"/>
      <name val="Times New Roman"/>
      <family val="1"/>
    </font>
    <font>
      <b/>
      <u/>
      <sz val="13"/>
      <color theme="1"/>
      <name val="Times New Roman"/>
      <family val="1"/>
    </font>
    <font>
      <i/>
      <sz val="13"/>
      <color rgb="FF0000FF"/>
      <name val="Times New Roman"/>
      <family val="1"/>
    </font>
    <font>
      <sz val="13"/>
      <color theme="1"/>
      <name val="Times New Roman"/>
      <family val="1"/>
    </font>
    <font>
      <sz val="13"/>
      <color rgb="FF0000FF"/>
      <name val="Times New Roman"/>
      <family val="1"/>
    </font>
    <font>
      <i/>
      <sz val="13"/>
      <name val="Times New Roman"/>
      <family val="1"/>
    </font>
    <font>
      <b/>
      <sz val="13"/>
      <color rgb="FF0000FF"/>
      <name val="Times New Roman"/>
      <family val="1"/>
    </font>
    <font>
      <b/>
      <sz val="13"/>
      <name val="Times New Roman"/>
      <family val="1"/>
    </font>
    <font>
      <b/>
      <sz val="18"/>
      <color rgb="FF0000FF"/>
      <name val="Times New Roman"/>
      <family val="1"/>
    </font>
    <font>
      <sz val="12"/>
      <name val=".VnTime"/>
      <family val="2"/>
    </font>
    <font>
      <sz val="11"/>
      <color theme="1"/>
      <name val="Times New Roman"/>
      <family val="1"/>
    </font>
    <font>
      <sz val="10"/>
      <color theme="1"/>
      <name val="Times New Roman"/>
      <family val="1"/>
    </font>
    <font>
      <b/>
      <sz val="11"/>
      <color rgb="FF000000"/>
      <name val="Times New Roman"/>
      <family val="1"/>
    </font>
    <font>
      <sz val="10"/>
      <color theme="1"/>
      <name val="Calibri"/>
      <family val="2"/>
      <scheme val="minor"/>
    </font>
    <font>
      <b/>
      <sz val="11"/>
      <color theme="1"/>
      <name val="Times New Roman"/>
      <family val="1"/>
    </font>
    <font>
      <b/>
      <sz val="11"/>
      <name val="Times New Roman"/>
      <family val="1"/>
    </font>
    <font>
      <sz val="11"/>
      <color indexed="8"/>
      <name val="Calibri"/>
      <family val="2"/>
    </font>
    <font>
      <b/>
      <sz val="10"/>
      <color rgb="FF0070C0"/>
      <name val="Times New Roman"/>
      <family val="1"/>
    </font>
    <font>
      <sz val="11"/>
      <color rgb="FF00B050"/>
      <name val="Times New Roman"/>
      <family val="1"/>
    </font>
    <font>
      <b/>
      <sz val="11"/>
      <color rgb="FF0070C0"/>
      <name val="Times New Roman"/>
      <family val="1"/>
    </font>
    <font>
      <b/>
      <sz val="11"/>
      <color rgb="FFFF0000"/>
      <name val="Times New Roman"/>
      <family val="1"/>
    </font>
    <font>
      <b/>
      <u/>
      <sz val="11"/>
      <color rgb="FF0000FF"/>
      <name val="Times New Roman"/>
      <family val="1"/>
    </font>
    <font>
      <b/>
      <sz val="9"/>
      <color indexed="81"/>
      <name val="Tahoma"/>
      <family val="2"/>
    </font>
    <font>
      <sz val="11"/>
      <color rgb="FFFF0000"/>
      <name val="Times New Roman"/>
      <family val="1"/>
    </font>
    <font>
      <u/>
      <sz val="10"/>
      <color indexed="12"/>
      <name val="Arial"/>
      <family val="2"/>
    </font>
    <font>
      <b/>
      <u/>
      <sz val="10"/>
      <color rgb="FF0000FF"/>
      <name val="Arial"/>
      <family val="2"/>
    </font>
    <font>
      <b/>
      <u/>
      <sz val="11"/>
      <color rgb="FF0000FF"/>
      <name val="Arial"/>
      <family val="2"/>
    </font>
    <font>
      <b/>
      <i/>
      <sz val="11"/>
      <color theme="1"/>
      <name val="Times New Roman"/>
      <family val="1"/>
    </font>
    <font>
      <b/>
      <sz val="14"/>
      <color rgb="FF0000FF"/>
      <name val="Times New Roman"/>
      <family val="1"/>
    </font>
    <font>
      <b/>
      <sz val="10"/>
      <color theme="0"/>
      <name val="Times New Roman"/>
      <family val="1"/>
    </font>
    <font>
      <sz val="8"/>
      <color rgb="FF000000"/>
      <name val="Segoe UI"/>
      <family val="2"/>
    </font>
    <font>
      <b/>
      <sz val="12"/>
      <color rgb="FF3F3F3F"/>
      <name val="Times New Roman"/>
      <family val="2"/>
      <charset val="163"/>
    </font>
    <font>
      <sz val="11"/>
      <color rgb="FF0000FF"/>
      <name val="Times New Roman"/>
      <family val="1"/>
    </font>
    <font>
      <sz val="11"/>
      <color rgb="FF0070C0"/>
      <name val="Times New Roman"/>
      <family val="1"/>
    </font>
  </fonts>
  <fills count="12">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42"/>
        <bgColor indexed="64"/>
      </patternFill>
    </fill>
    <fill>
      <patternFill patternType="solid">
        <fgColor rgb="FFFFFF00"/>
        <bgColor indexed="64"/>
      </patternFill>
    </fill>
    <fill>
      <patternFill patternType="solid">
        <fgColor rgb="FF92D050"/>
        <bgColor indexed="64"/>
      </patternFill>
    </fill>
    <fill>
      <patternFill patternType="solid">
        <fgColor theme="0" tint="-0.249977111117893"/>
        <bgColor indexed="64"/>
      </patternFill>
    </fill>
    <fill>
      <patternFill patternType="solid">
        <fgColor rgb="FF00B0F0"/>
        <bgColor indexed="64"/>
      </patternFill>
    </fill>
    <fill>
      <patternFill patternType="solid">
        <fgColor theme="1"/>
        <bgColor indexed="64"/>
      </patternFill>
    </fill>
    <fill>
      <patternFill patternType="solid">
        <fgColor rgb="FFF2F2F2"/>
      </patternFill>
    </fill>
    <fill>
      <patternFill patternType="solid">
        <fgColor theme="5" tint="0.39997558519241921"/>
        <bgColor indexed="64"/>
      </patternFill>
    </fill>
  </fills>
  <borders count="50">
    <border>
      <left/>
      <right/>
      <top/>
      <bottom/>
      <diagonal/>
    </border>
    <border>
      <left/>
      <right/>
      <top/>
      <bottom style="double">
        <color indexed="64"/>
      </bottom>
      <diagonal/>
    </border>
    <border>
      <left style="thin">
        <color auto="1"/>
      </left>
      <right style="thin">
        <color auto="1"/>
      </right>
      <top style="hair">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right/>
      <top style="hair">
        <color indexed="64"/>
      </top>
      <bottom style="hair">
        <color indexed="64"/>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dotted">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auto="1"/>
      </left>
      <right style="thin">
        <color auto="1"/>
      </right>
      <top style="medium">
        <color auto="1"/>
      </top>
      <bottom style="hair">
        <color auto="1"/>
      </bottom>
      <diagonal/>
    </border>
    <border>
      <left style="thin">
        <color indexed="64"/>
      </left>
      <right style="thin">
        <color indexed="64"/>
      </right>
      <top style="medium">
        <color auto="1"/>
      </top>
      <bottom style="hair">
        <color auto="1"/>
      </bottom>
      <diagonal/>
    </border>
    <border>
      <left style="thin">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auto="1"/>
      </left>
      <right style="thin">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medium">
        <color auto="1"/>
      </right>
      <top style="hair">
        <color auto="1"/>
      </top>
      <bottom style="hair">
        <color auto="1"/>
      </bottom>
      <diagonal/>
    </border>
    <border>
      <left style="medium">
        <color auto="1"/>
      </left>
      <right/>
      <top style="hair">
        <color auto="1"/>
      </top>
      <bottom style="hair">
        <color auto="1"/>
      </bottom>
      <diagonal/>
    </border>
    <border>
      <left style="medium">
        <color auto="1"/>
      </left>
      <right/>
      <top style="hair">
        <color auto="1"/>
      </top>
      <bottom style="medium">
        <color auto="1"/>
      </bottom>
      <diagonal/>
    </border>
    <border>
      <left/>
      <right/>
      <top style="hair">
        <color auto="1"/>
      </top>
      <bottom style="medium">
        <color auto="1"/>
      </bottom>
      <diagonal/>
    </border>
    <border>
      <left/>
      <right style="hair">
        <color auto="1"/>
      </right>
      <top style="hair">
        <color auto="1"/>
      </top>
      <bottom style="medium">
        <color auto="1"/>
      </bottom>
      <diagonal/>
    </border>
    <border>
      <left style="hair">
        <color auto="1"/>
      </left>
      <right/>
      <top style="hair">
        <color auto="1"/>
      </top>
      <bottom style="medium">
        <color auto="1"/>
      </bottom>
      <diagonal/>
    </border>
    <border>
      <left/>
      <right style="medium">
        <color auto="1"/>
      </right>
      <top style="hair">
        <color auto="1"/>
      </top>
      <bottom style="medium">
        <color auto="1"/>
      </bottom>
      <diagonal/>
    </border>
    <border>
      <left/>
      <right style="hair">
        <color auto="1"/>
      </right>
      <top style="medium">
        <color auto="1"/>
      </top>
      <bottom style="hair">
        <color auto="1"/>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7">
    <xf numFmtId="0" fontId="0" fillId="0" borderId="0"/>
    <xf numFmtId="0" fontId="2" fillId="0" borderId="0"/>
    <xf numFmtId="0" fontId="7" fillId="0" borderId="0"/>
    <xf numFmtId="0" fontId="28" fillId="0" borderId="0"/>
    <xf numFmtId="0" fontId="35" fillId="0" borderId="0"/>
    <xf numFmtId="0" fontId="43" fillId="0" borderId="0" applyNumberFormat="0" applyFill="0" applyBorder="0" applyAlignment="0" applyProtection="0">
      <alignment vertical="top"/>
      <protection locked="0"/>
    </xf>
    <xf numFmtId="0" fontId="50" fillId="10" borderId="49" applyNumberFormat="0" applyAlignment="0" applyProtection="0"/>
  </cellStyleXfs>
  <cellXfs count="292">
    <xf numFmtId="0" fontId="0" fillId="0" borderId="0" xfId="0"/>
    <xf numFmtId="0" fontId="6" fillId="2" borderId="0" xfId="1" applyFont="1" applyFill="1" applyBorder="1" applyAlignment="1">
      <alignment horizontal="center" vertical="center" wrapText="1"/>
    </xf>
    <xf numFmtId="0" fontId="8" fillId="3" borderId="0" xfId="2" applyFont="1" applyFill="1" applyAlignment="1">
      <alignment horizontal="center"/>
    </xf>
    <xf numFmtId="0" fontId="8" fillId="0" borderId="0" xfId="2" applyFont="1"/>
    <xf numFmtId="0" fontId="7" fillId="0" borderId="0" xfId="2"/>
    <xf numFmtId="0" fontId="7" fillId="0" borderId="14" xfId="2" applyBorder="1"/>
    <xf numFmtId="0" fontId="7" fillId="0" borderId="0" xfId="2" applyBorder="1"/>
    <xf numFmtId="0" fontId="7" fillId="0" borderId="15" xfId="2" applyBorder="1"/>
    <xf numFmtId="0" fontId="7" fillId="0" borderId="0" xfId="2" applyBorder="1" applyAlignment="1">
      <alignment horizontal="centerContinuous"/>
    </xf>
    <xf numFmtId="0" fontId="7" fillId="0" borderId="15" xfId="2" applyBorder="1" applyAlignment="1">
      <alignment horizontal="centerContinuous"/>
    </xf>
    <xf numFmtId="0" fontId="9" fillId="0" borderId="14" xfId="2" applyFont="1" applyBorder="1" applyAlignment="1">
      <alignment horizontal="centerContinuous"/>
    </xf>
    <xf numFmtId="0" fontId="11" fillId="0" borderId="14" xfId="2" applyFont="1" applyBorder="1" applyAlignment="1">
      <alignment horizontal="centerContinuous"/>
    </xf>
    <xf numFmtId="0" fontId="10" fillId="0" borderId="0" xfId="2" applyFont="1" applyBorder="1" applyAlignment="1">
      <alignment horizontal="centerContinuous"/>
    </xf>
    <xf numFmtId="0" fontId="12" fillId="0" borderId="14" xfId="2" applyFont="1" applyBorder="1" applyAlignment="1">
      <alignment vertical="top"/>
    </xf>
    <xf numFmtId="0" fontId="12" fillId="0" borderId="0" xfId="2" applyFont="1" applyBorder="1" applyAlignment="1">
      <alignment vertical="top"/>
    </xf>
    <xf numFmtId="0" fontId="7" fillId="0" borderId="0" xfId="2" applyAlignment="1">
      <alignment vertical="top"/>
    </xf>
    <xf numFmtId="0" fontId="12" fillId="0" borderId="15" xfId="2" applyFont="1" applyBorder="1" applyAlignment="1">
      <alignment vertical="top"/>
    </xf>
    <xf numFmtId="0" fontId="13" fillId="0" borderId="0" xfId="2" applyFont="1"/>
    <xf numFmtId="0" fontId="12" fillId="0" borderId="0" xfId="2" applyFont="1" applyBorder="1" applyAlignment="1">
      <alignment horizontal="justify" vertical="top"/>
    </xf>
    <xf numFmtId="0" fontId="7" fillId="0" borderId="14" xfId="2" applyBorder="1" applyAlignment="1">
      <alignment vertical="top"/>
    </xf>
    <xf numFmtId="0" fontId="7" fillId="0" borderId="0" xfId="2" applyBorder="1" applyAlignment="1">
      <alignment vertical="top"/>
    </xf>
    <xf numFmtId="0" fontId="7" fillId="0" borderId="15" xfId="2" applyBorder="1" applyAlignment="1">
      <alignment vertical="top"/>
    </xf>
    <xf numFmtId="0" fontId="7" fillId="0" borderId="16" xfId="2" applyBorder="1" applyAlignment="1">
      <alignment horizontal="centerContinuous"/>
    </xf>
    <xf numFmtId="0" fontId="7" fillId="0" borderId="1" xfId="2" applyBorder="1" applyAlignment="1">
      <alignment horizontal="centerContinuous"/>
    </xf>
    <xf numFmtId="0" fontId="7" fillId="0" borderId="17" xfId="2" applyBorder="1" applyAlignment="1">
      <alignment horizontal="centerContinuous"/>
    </xf>
    <xf numFmtId="0" fontId="7" fillId="0" borderId="14" xfId="2" applyBorder="1" applyAlignment="1"/>
    <xf numFmtId="0" fontId="7" fillId="0" borderId="0" xfId="2" applyBorder="1" applyAlignment="1"/>
    <xf numFmtId="0" fontId="7" fillId="0" borderId="15" xfId="2" applyBorder="1" applyAlignment="1"/>
    <xf numFmtId="0" fontId="19" fillId="0" borderId="0" xfId="0" applyFont="1" applyBorder="1"/>
    <xf numFmtId="0" fontId="22" fillId="0" borderId="0" xfId="0" applyFont="1"/>
    <xf numFmtId="0" fontId="22" fillId="0" borderId="0" xfId="0" applyFont="1" applyBorder="1"/>
    <xf numFmtId="0" fontId="22" fillId="0" borderId="0" xfId="0" applyFont="1" applyAlignment="1">
      <alignment vertical="center" wrapText="1"/>
    </xf>
    <xf numFmtId="168" fontId="21" fillId="0" borderId="0" xfId="0" applyNumberFormat="1" applyFont="1" applyBorder="1" applyAlignment="1"/>
    <xf numFmtId="0" fontId="19" fillId="0" borderId="0" xfId="0" applyFont="1" applyBorder="1" applyAlignment="1"/>
    <xf numFmtId="0" fontId="22" fillId="0" borderId="0" xfId="0" quotePrefix="1" applyFont="1" applyBorder="1" applyAlignment="1"/>
    <xf numFmtId="0" fontId="22" fillId="0" borderId="0" xfId="0" applyFont="1" applyBorder="1" applyAlignment="1"/>
    <xf numFmtId="0" fontId="22" fillId="0" borderId="0" xfId="0" quotePrefix="1" applyFont="1" applyBorder="1" applyAlignment="1">
      <alignment vertical="center"/>
    </xf>
    <xf numFmtId="0" fontId="23" fillId="0" borderId="0" xfId="0" applyFont="1" applyBorder="1" applyAlignment="1"/>
    <xf numFmtId="0" fontId="19" fillId="2" borderId="0" xfId="0" applyFont="1" applyFill="1" applyBorder="1" applyAlignment="1">
      <alignment horizontal="centerContinuous" vertical="center"/>
    </xf>
    <xf numFmtId="0" fontId="22" fillId="2" borderId="0" xfId="0" applyFont="1" applyFill="1" applyBorder="1"/>
    <xf numFmtId="168" fontId="21" fillId="2" borderId="0" xfId="0" applyNumberFormat="1" applyFont="1" applyFill="1" applyBorder="1" applyAlignment="1"/>
    <xf numFmtId="0" fontId="22" fillId="2" borderId="0" xfId="0" applyFont="1" applyFill="1" applyBorder="1" applyAlignment="1"/>
    <xf numFmtId="0" fontId="23" fillId="2" borderId="0" xfId="0" applyFont="1" applyFill="1" applyBorder="1" applyAlignment="1"/>
    <xf numFmtId="0" fontId="19" fillId="2" borderId="0" xfId="0" quotePrefix="1" applyFont="1" applyFill="1" applyBorder="1" applyAlignment="1">
      <alignment horizontal="left" vertical="center"/>
    </xf>
    <xf numFmtId="0" fontId="22" fillId="2" borderId="0" xfId="0" applyFont="1" applyFill="1" applyBorder="1" applyAlignment="1">
      <alignment horizontal="centerContinuous" vertical="center"/>
    </xf>
    <xf numFmtId="0" fontId="22" fillId="2" borderId="0" xfId="0" applyFont="1" applyFill="1" applyAlignment="1">
      <alignment vertical="center" wrapText="1"/>
    </xf>
    <xf numFmtId="0" fontId="22" fillId="2" borderId="0" xfId="0" quotePrefix="1" applyFont="1" applyFill="1" applyBorder="1" applyAlignment="1"/>
    <xf numFmtId="0" fontId="22" fillId="2" borderId="0" xfId="0" quotePrefix="1" applyFont="1" applyFill="1" applyBorder="1" applyAlignment="1">
      <alignment vertical="center"/>
    </xf>
    <xf numFmtId="0" fontId="22" fillId="2" borderId="0" xfId="0" quotePrefix="1" applyFont="1" applyFill="1" applyBorder="1"/>
    <xf numFmtId="0" fontId="19" fillId="2" borderId="0" xfId="0" applyFont="1" applyFill="1" applyBorder="1"/>
    <xf numFmtId="0" fontId="19" fillId="2" borderId="0" xfId="0" applyFont="1" applyFill="1" applyBorder="1" applyAlignment="1"/>
    <xf numFmtId="0" fontId="22" fillId="2" borderId="0" xfId="0" applyFont="1" applyFill="1"/>
    <xf numFmtId="0" fontId="22" fillId="0" borderId="0" xfId="0" quotePrefix="1" applyFont="1" applyFill="1" applyBorder="1" applyAlignment="1"/>
    <xf numFmtId="0" fontId="22" fillId="0" borderId="0" xfId="0" applyFont="1" applyBorder="1" applyAlignment="1">
      <alignment horizontal="center" vertical="center"/>
    </xf>
    <xf numFmtId="0" fontId="20" fillId="2" borderId="0" xfId="0" applyFont="1" applyFill="1" applyBorder="1" applyAlignment="1">
      <alignment horizontal="centerContinuous" vertical="center"/>
    </xf>
    <xf numFmtId="169" fontId="22" fillId="0" borderId="0" xfId="0" applyNumberFormat="1" applyFont="1" applyBorder="1" applyAlignment="1"/>
    <xf numFmtId="0" fontId="12" fillId="2" borderId="0" xfId="0" applyFont="1" applyFill="1" applyBorder="1"/>
    <xf numFmtId="168" fontId="24" fillId="2" borderId="0" xfId="0" applyNumberFormat="1" applyFont="1" applyFill="1" applyBorder="1" applyAlignment="1"/>
    <xf numFmtId="0" fontId="12" fillId="5" borderId="0" xfId="0" applyFont="1" applyFill="1" applyBorder="1"/>
    <xf numFmtId="0" fontId="12" fillId="0" borderId="0" xfId="0" applyFont="1" applyBorder="1" applyAlignment="1">
      <alignment vertical="center"/>
    </xf>
    <xf numFmtId="168" fontId="24" fillId="5" borderId="0" xfId="0" applyNumberFormat="1" applyFont="1" applyFill="1" applyBorder="1" applyAlignment="1"/>
    <xf numFmtId="0" fontId="12" fillId="5" borderId="0" xfId="0" applyFont="1" applyFill="1"/>
    <xf numFmtId="0" fontId="26" fillId="2" borderId="0" xfId="0" applyFont="1" applyFill="1" applyBorder="1" applyAlignment="1">
      <alignment horizontal="centerContinuous" vertical="center"/>
    </xf>
    <xf numFmtId="0" fontId="12" fillId="0" borderId="0" xfId="0" applyFont="1"/>
    <xf numFmtId="0" fontId="26" fillId="2" borderId="0" xfId="0" applyFont="1" applyFill="1" applyBorder="1" applyAlignment="1">
      <alignment vertical="center"/>
    </xf>
    <xf numFmtId="0" fontId="12" fillId="2" borderId="0" xfId="0" applyFont="1" applyFill="1" applyBorder="1" applyAlignment="1"/>
    <xf numFmtId="0" fontId="12" fillId="2" borderId="0" xfId="0" applyFont="1" applyFill="1"/>
    <xf numFmtId="0" fontId="22" fillId="2" borderId="0" xfId="0" applyFont="1" applyFill="1" applyAlignment="1">
      <alignment horizontal="centerContinuous" vertical="center" wrapText="1"/>
    </xf>
    <xf numFmtId="0" fontId="27" fillId="2" borderId="0" xfId="0" applyFont="1" applyFill="1" applyBorder="1" applyAlignment="1">
      <alignment horizontal="centerContinuous" vertical="center"/>
    </xf>
    <xf numFmtId="0" fontId="22" fillId="6" borderId="0" xfId="0" applyFont="1" applyFill="1" applyBorder="1" applyAlignment="1"/>
    <xf numFmtId="0" fontId="22" fillId="0" borderId="0" xfId="0" quotePrefix="1" applyFont="1" applyFill="1" applyBorder="1" applyAlignment="1">
      <alignment wrapText="1"/>
    </xf>
    <xf numFmtId="0" fontId="22" fillId="0" borderId="0" xfId="0" applyFont="1" applyFill="1" applyBorder="1" applyAlignment="1">
      <alignment wrapText="1"/>
    </xf>
    <xf numFmtId="0" fontId="22" fillId="2" borderId="0" xfId="0" applyFont="1" applyFill="1" applyBorder="1" applyAlignment="1">
      <alignment vertical="center"/>
    </xf>
    <xf numFmtId="0" fontId="22" fillId="2" borderId="0" xfId="0" applyFont="1" applyFill="1" applyBorder="1" applyAlignment="1">
      <alignment wrapText="1"/>
    </xf>
    <xf numFmtId="0" fontId="22" fillId="2" borderId="0" xfId="0" quotePrefix="1" applyFont="1" applyFill="1" applyBorder="1" applyAlignment="1">
      <alignment wrapText="1"/>
    </xf>
    <xf numFmtId="0" fontId="19" fillId="2" borderId="0" xfId="0" quotePrefix="1" applyFont="1" applyFill="1" applyBorder="1" applyAlignment="1">
      <alignment horizontal="left"/>
    </xf>
    <xf numFmtId="0" fontId="19" fillId="2" borderId="0" xfId="0" quotePrefix="1" applyFont="1" applyFill="1" applyBorder="1" applyAlignment="1">
      <alignment vertical="center"/>
    </xf>
    <xf numFmtId="168" fontId="21" fillId="2" borderId="0" xfId="0" applyNumberFormat="1" applyFont="1" applyFill="1" applyBorder="1" applyAlignment="1">
      <alignment horizontal="centerContinuous" vertical="center"/>
    </xf>
    <xf numFmtId="0" fontId="22" fillId="2" borderId="0" xfId="0" quotePrefix="1" applyFont="1" applyFill="1" applyBorder="1" applyAlignment="1">
      <alignment horizontal="left"/>
    </xf>
    <xf numFmtId="0" fontId="22" fillId="2" borderId="0" xfId="0" applyFont="1" applyFill="1" applyBorder="1" applyAlignment="1">
      <alignment horizontal="left"/>
    </xf>
    <xf numFmtId="0" fontId="22" fillId="2" borderId="0" xfId="0" quotePrefix="1" applyFont="1" applyFill="1" applyBorder="1" applyAlignment="1">
      <alignment wrapText="1"/>
    </xf>
    <xf numFmtId="0" fontId="22" fillId="0" borderId="0" xfId="0" applyFont="1" applyBorder="1" applyAlignment="1">
      <alignment horizontal="center"/>
    </xf>
    <xf numFmtId="0" fontId="22" fillId="2" borderId="0" xfId="0" applyFont="1" applyFill="1" applyBorder="1" applyAlignment="1">
      <alignment horizontal="center"/>
    </xf>
    <xf numFmtId="0" fontId="22" fillId="2" borderId="0" xfId="0" quotePrefix="1" applyFont="1" applyFill="1" applyBorder="1" applyAlignment="1">
      <alignment horizontal="centerContinuous" vertical="justify" wrapText="1"/>
    </xf>
    <xf numFmtId="0" fontId="25" fillId="2" borderId="0" xfId="0" applyFont="1" applyFill="1" applyBorder="1" applyAlignment="1">
      <alignment horizontal="centerContinuous" vertical="center"/>
    </xf>
    <xf numFmtId="0" fontId="23" fillId="2" borderId="0" xfId="0" quotePrefix="1" applyFont="1" applyFill="1" applyBorder="1" applyAlignment="1">
      <alignment horizontal="left"/>
    </xf>
    <xf numFmtId="0" fontId="19" fillId="2" borderId="0" xfId="0" applyFont="1" applyFill="1" applyBorder="1" applyAlignment="1">
      <alignment vertical="center"/>
    </xf>
    <xf numFmtId="0" fontId="22" fillId="2" borderId="0" xfId="0" quotePrefix="1" applyFont="1" applyFill="1" applyBorder="1" applyAlignment="1">
      <alignment horizontal="left"/>
    </xf>
    <xf numFmtId="0" fontId="12" fillId="0" borderId="0" xfId="3" applyFont="1" applyBorder="1"/>
    <xf numFmtId="0" fontId="22" fillId="0" borderId="0" xfId="0" applyFont="1" applyBorder="1" applyAlignment="1">
      <alignment vertical="center" wrapText="1"/>
    </xf>
    <xf numFmtId="0" fontId="22" fillId="5" borderId="0" xfId="0" applyFont="1" applyFill="1" applyBorder="1" applyAlignment="1">
      <alignment vertical="center" wrapText="1"/>
    </xf>
    <xf numFmtId="0" fontId="12" fillId="5" borderId="0" xfId="3" applyFont="1" applyFill="1" applyBorder="1"/>
    <xf numFmtId="0" fontId="22" fillId="2" borderId="0" xfId="0" applyFont="1" applyFill="1" applyBorder="1" applyAlignment="1">
      <alignment vertical="center" wrapText="1"/>
    </xf>
    <xf numFmtId="0" fontId="12" fillId="2" borderId="0" xfId="3" applyFont="1" applyFill="1" applyBorder="1"/>
    <xf numFmtId="0" fontId="22" fillId="0" borderId="0" xfId="3" applyFont="1" applyFill="1" applyBorder="1"/>
    <xf numFmtId="0" fontId="12" fillId="0" borderId="0" xfId="3" applyFont="1" applyFill="1" applyBorder="1"/>
    <xf numFmtId="0" fontId="12" fillId="0" borderId="0" xfId="3" applyFont="1" applyFill="1" applyBorder="1" applyAlignment="1">
      <alignment horizontal="centerContinuous" vertical="center" wrapText="1"/>
    </xf>
    <xf numFmtId="0" fontId="0" fillId="0" borderId="0" xfId="0" applyAlignment="1">
      <alignment horizontal="centerContinuous" vertical="center" wrapText="1"/>
    </xf>
    <xf numFmtId="0" fontId="22" fillId="0" borderId="0" xfId="0" applyFont="1" applyBorder="1" applyAlignment="1">
      <alignment vertical="center"/>
    </xf>
    <xf numFmtId="0" fontId="22" fillId="2" borderId="0" xfId="0" quotePrefix="1" applyFont="1" applyFill="1" applyBorder="1" applyAlignment="1">
      <alignment horizontal="left"/>
    </xf>
    <xf numFmtId="0" fontId="12" fillId="2" borderId="0" xfId="0" quotePrefix="1" applyNumberFormat="1" applyFont="1" applyFill="1" applyAlignment="1" applyProtection="1">
      <alignment vertical="top" wrapText="1"/>
    </xf>
    <xf numFmtId="0" fontId="0" fillId="0" borderId="0" xfId="0" applyAlignment="1">
      <alignment vertical="top" wrapText="1"/>
    </xf>
    <xf numFmtId="0" fontId="12" fillId="2" borderId="0" xfId="0" quotePrefix="1" applyNumberFormat="1" applyFont="1" applyFill="1" applyAlignment="1" applyProtection="1">
      <alignment horizontal="left" vertical="top" wrapText="1"/>
    </xf>
    <xf numFmtId="49" fontId="12" fillId="2" borderId="0" xfId="0" quotePrefix="1" applyNumberFormat="1" applyFont="1" applyFill="1" applyAlignment="1" applyProtection="1"/>
    <xf numFmtId="0" fontId="0" fillId="2" borderId="0" xfId="0" applyFill="1" applyAlignment="1">
      <alignment horizontal="left" vertical="top" wrapText="1"/>
    </xf>
    <xf numFmtId="0" fontId="30" fillId="0" borderId="0" xfId="0" applyFont="1" applyAlignment="1">
      <alignment horizontal="center" vertical="center"/>
    </xf>
    <xf numFmtId="0" fontId="15" fillId="0" borderId="18" xfId="4" applyFont="1" applyFill="1" applyBorder="1" applyAlignment="1" applyProtection="1">
      <alignment horizontal="center" vertical="center" wrapText="1"/>
      <protection locked="0"/>
    </xf>
    <xf numFmtId="0" fontId="16" fillId="0" borderId="0" xfId="0" applyFont="1" applyFill="1" applyBorder="1" applyAlignment="1">
      <alignment horizontal="centerContinuous" vertical="center" wrapText="1"/>
    </xf>
    <xf numFmtId="0" fontId="16" fillId="0" borderId="0" xfId="0" applyFont="1" applyFill="1" applyBorder="1" applyAlignment="1">
      <alignment horizontal="center" vertical="center" wrapText="1"/>
    </xf>
    <xf numFmtId="164" fontId="16" fillId="0" borderId="0" xfId="0" applyNumberFormat="1" applyFont="1" applyFill="1" applyBorder="1" applyAlignment="1">
      <alignment horizontal="center" vertical="center"/>
    </xf>
    <xf numFmtId="0" fontId="29" fillId="0" borderId="0" xfId="0" applyFont="1" applyFill="1"/>
    <xf numFmtId="0" fontId="29" fillId="0" borderId="0" xfId="0" applyFont="1" applyFill="1" applyBorder="1"/>
    <xf numFmtId="0" fontId="29" fillId="8" borderId="0" xfId="0" applyFont="1" applyFill="1"/>
    <xf numFmtId="0" fontId="29" fillId="8" borderId="18" xfId="0" applyFont="1" applyFill="1" applyBorder="1" applyAlignment="1">
      <alignment horizontal="center" vertical="center"/>
    </xf>
    <xf numFmtId="0" fontId="46" fillId="8" borderId="18" xfId="0" applyFont="1" applyFill="1" applyBorder="1" applyAlignment="1">
      <alignment horizontal="center" vertical="center"/>
    </xf>
    <xf numFmtId="0" fontId="29" fillId="8" borderId="18" xfId="0" applyFont="1" applyFill="1" applyBorder="1"/>
    <xf numFmtId="0" fontId="29" fillId="0" borderId="0" xfId="0" applyFont="1" applyFill="1" applyAlignment="1">
      <alignment horizontal="center"/>
    </xf>
    <xf numFmtId="0" fontId="47" fillId="0" borderId="0" xfId="0" applyFont="1" applyFill="1"/>
    <xf numFmtId="0" fontId="48" fillId="4" borderId="18" xfId="0" applyFont="1" applyFill="1" applyBorder="1" applyAlignment="1">
      <alignment horizontal="center" vertical="center" wrapText="1"/>
    </xf>
    <xf numFmtId="0" fontId="48" fillId="0" borderId="18" xfId="0" applyFont="1" applyFill="1" applyBorder="1" applyAlignment="1">
      <alignment horizontal="center" vertical="center" wrapText="1"/>
    </xf>
    <xf numFmtId="171" fontId="23" fillId="0" borderId="0" xfId="0" applyNumberFormat="1" applyFont="1" applyBorder="1" applyAlignment="1">
      <alignment vertical="center"/>
    </xf>
    <xf numFmtId="172" fontId="23" fillId="0" borderId="0" xfId="0" applyNumberFormat="1" applyFont="1" applyBorder="1" applyAlignment="1">
      <alignment horizontal="left" vertical="center"/>
    </xf>
    <xf numFmtId="171" fontId="23" fillId="0" borderId="0" xfId="0" applyNumberFormat="1" applyFont="1" applyBorder="1" applyAlignment="1">
      <alignment horizontal="left" vertical="center"/>
    </xf>
    <xf numFmtId="171" fontId="23" fillId="9" borderId="0" xfId="0" applyNumberFormat="1" applyFont="1" applyFill="1" applyBorder="1" applyAlignment="1">
      <alignment horizontal="left" vertical="center"/>
    </xf>
    <xf numFmtId="0" fontId="22" fillId="2" borderId="0" xfId="0" quotePrefix="1" applyFont="1" applyFill="1" applyBorder="1" applyAlignment="1">
      <alignment horizontal="left"/>
    </xf>
    <xf numFmtId="0" fontId="22" fillId="2" borderId="0" xfId="0" quotePrefix="1" applyFont="1" applyFill="1" applyBorder="1" applyAlignment="1">
      <alignment wrapText="1"/>
    </xf>
    <xf numFmtId="0" fontId="0" fillId="0" borderId="0" xfId="0" applyAlignment="1">
      <alignment horizontal="left" vertical="top" wrapText="1"/>
    </xf>
    <xf numFmtId="0" fontId="12" fillId="2" borderId="0" xfId="0" quotePrefix="1" applyNumberFormat="1" applyFont="1" applyFill="1" applyAlignment="1" applyProtection="1">
      <alignment horizontal="left" vertical="top" wrapText="1"/>
    </xf>
    <xf numFmtId="0" fontId="38" fillId="7" borderId="18" xfId="0" applyFont="1" applyFill="1" applyBorder="1" applyAlignment="1">
      <alignment horizontal="center" vertical="center"/>
    </xf>
    <xf numFmtId="0" fontId="29" fillId="0" borderId="0" xfId="0" applyFont="1" applyFill="1" applyAlignment="1">
      <alignment horizontal="center" vertical="center"/>
    </xf>
    <xf numFmtId="0" fontId="33" fillId="0" borderId="0" xfId="0" applyFont="1" applyFill="1" applyAlignment="1">
      <alignment horizontal="center"/>
    </xf>
    <xf numFmtId="0" fontId="29" fillId="0" borderId="18" xfId="0" applyFont="1" applyFill="1" applyBorder="1" applyAlignment="1">
      <alignment horizontal="center" vertical="center"/>
    </xf>
    <xf numFmtId="0" fontId="29" fillId="0" borderId="18" xfId="0" applyFont="1" applyFill="1" applyBorder="1" applyAlignment="1">
      <alignment horizontal="left" vertical="center" wrapText="1"/>
    </xf>
    <xf numFmtId="0" fontId="29" fillId="0" borderId="18" xfId="0" applyFont="1" applyFill="1" applyBorder="1" applyAlignment="1">
      <alignment horizontal="center" vertical="center" wrapText="1"/>
    </xf>
    <xf numFmtId="170" fontId="29" fillId="0" borderId="18" xfId="0" applyNumberFormat="1" applyFont="1" applyFill="1" applyBorder="1" applyAlignment="1">
      <alignment horizontal="center" vertical="center"/>
    </xf>
    <xf numFmtId="165" fontId="37" fillId="0" borderId="24" xfId="0" applyNumberFormat="1" applyFont="1" applyFill="1" applyBorder="1" applyAlignment="1">
      <alignment horizontal="center" vertical="center"/>
    </xf>
    <xf numFmtId="0" fontId="42" fillId="0" borderId="18" xfId="0" applyFont="1" applyFill="1" applyBorder="1" applyAlignment="1">
      <alignment horizontal="center"/>
    </xf>
    <xf numFmtId="0" fontId="29" fillId="0" borderId="18" xfId="0" applyFont="1" applyFill="1" applyBorder="1"/>
    <xf numFmtId="0" fontId="44" fillId="0" borderId="18" xfId="5" applyFont="1" applyFill="1" applyBorder="1" applyAlignment="1" applyProtection="1">
      <alignment horizontal="left" vertical="center"/>
    </xf>
    <xf numFmtId="0" fontId="45" fillId="0" borderId="18" xfId="0" applyFont="1" applyFill="1" applyBorder="1" applyAlignment="1">
      <alignment vertical="center"/>
    </xf>
    <xf numFmtId="165" fontId="29" fillId="0" borderId="24" xfId="0" applyNumberFormat="1" applyFont="1" applyFill="1" applyBorder="1" applyAlignment="1">
      <alignment horizontal="center" vertical="center"/>
    </xf>
    <xf numFmtId="0" fontId="17" fillId="0" borderId="0" xfId="0" applyFont="1" applyFill="1" applyAlignment="1">
      <alignment horizontal="centerContinuous" vertical="center"/>
    </xf>
    <xf numFmtId="0" fontId="29" fillId="0" borderId="0" xfId="0" applyFont="1" applyFill="1" applyAlignment="1"/>
    <xf numFmtId="0" fontId="17" fillId="0" borderId="0" xfId="0" applyFont="1" applyFill="1"/>
    <xf numFmtId="0" fontId="34" fillId="0" borderId="0" xfId="0" applyFont="1" applyFill="1" applyAlignment="1"/>
    <xf numFmtId="0" fontId="34" fillId="0" borderId="0" xfId="0" applyFont="1" applyFill="1" applyAlignment="1">
      <alignment horizontal="center" vertical="center"/>
    </xf>
    <xf numFmtId="0" fontId="0" fillId="0" borderId="0" xfId="0" applyFont="1" applyFill="1" applyAlignment="1">
      <alignment horizontal="center"/>
    </xf>
    <xf numFmtId="0" fontId="0" fillId="0" borderId="0" xfId="0" applyFont="1" applyFill="1" applyAlignment="1"/>
    <xf numFmtId="0" fontId="0" fillId="0" borderId="0" xfId="0" applyFont="1" applyFill="1"/>
    <xf numFmtId="0" fontId="16" fillId="0" borderId="18" xfId="0" applyFont="1" applyFill="1" applyBorder="1" applyAlignment="1">
      <alignment horizontal="centerContinuous" vertical="center"/>
    </xf>
    <xf numFmtId="0" fontId="16" fillId="0" borderId="26" xfId="0" applyFont="1" applyFill="1" applyBorder="1" applyAlignment="1">
      <alignment horizontal="centerContinuous" vertical="center"/>
    </xf>
    <xf numFmtId="0" fontId="16" fillId="0" borderId="43" xfId="0" applyFont="1" applyFill="1" applyBorder="1" applyAlignment="1">
      <alignment horizontal="centerContinuous" vertical="center"/>
    </xf>
    <xf numFmtId="0" fontId="16" fillId="0" borderId="24" xfId="0" applyFont="1" applyFill="1" applyBorder="1" applyAlignment="1">
      <alignment horizontal="centerContinuous" vertical="center"/>
    </xf>
    <xf numFmtId="0" fontId="0" fillId="0" borderId="0" xfId="0" applyFill="1"/>
    <xf numFmtId="0" fontId="16" fillId="0" borderId="19" xfId="0" applyFont="1" applyFill="1" applyBorder="1" applyAlignment="1">
      <alignment horizontal="center" vertical="center"/>
    </xf>
    <xf numFmtId="0" fontId="16" fillId="0" borderId="25" xfId="0" applyFont="1" applyFill="1" applyBorder="1" applyAlignment="1">
      <alignment horizontal="center" vertical="center"/>
    </xf>
    <xf numFmtId="0" fontId="16" fillId="0" borderId="21" xfId="0" applyFont="1" applyFill="1" applyBorder="1" applyAlignment="1">
      <alignment horizontal="center" vertical="center"/>
    </xf>
    <xf numFmtId="0" fontId="16" fillId="0" borderId="20" xfId="0" applyFont="1" applyFill="1" applyBorder="1" applyAlignment="1">
      <alignment horizontal="center" vertical="center"/>
    </xf>
    <xf numFmtId="0" fontId="16" fillId="0" borderId="18" xfId="0" applyFont="1" applyFill="1" applyBorder="1" applyAlignment="1">
      <alignment horizontal="center" vertical="center" wrapText="1"/>
    </xf>
    <xf numFmtId="164" fontId="16" fillId="0" borderId="18" xfId="0" applyNumberFormat="1" applyFont="1" applyFill="1" applyBorder="1" applyAlignment="1">
      <alignment horizontal="center" vertical="center"/>
    </xf>
    <xf numFmtId="164" fontId="16" fillId="0" borderId="19" xfId="0" applyNumberFormat="1" applyFont="1" applyFill="1" applyBorder="1" applyAlignment="1">
      <alignment horizontal="center" vertical="center"/>
    </xf>
    <xf numFmtId="164" fontId="16" fillId="0" borderId="25" xfId="0" applyNumberFormat="1" applyFont="1" applyFill="1" applyBorder="1" applyAlignment="1">
      <alignment horizontal="center" vertical="center"/>
    </xf>
    <xf numFmtId="164" fontId="16" fillId="0" borderId="21" xfId="0" applyNumberFormat="1" applyFont="1" applyFill="1" applyBorder="1" applyAlignment="1">
      <alignment horizontal="center" vertical="center"/>
    </xf>
    <xf numFmtId="164" fontId="16" fillId="0" borderId="20" xfId="0" applyNumberFormat="1" applyFont="1" applyFill="1" applyBorder="1" applyAlignment="1">
      <alignment horizontal="center" vertical="center"/>
    </xf>
    <xf numFmtId="0" fontId="32" fillId="0" borderId="0" xfId="0" applyFont="1" applyFill="1"/>
    <xf numFmtId="0" fontId="33" fillId="0" borderId="18" xfId="0" applyFont="1" applyFill="1" applyBorder="1" applyAlignment="1">
      <alignment horizontal="center" vertical="center"/>
    </xf>
    <xf numFmtId="0" fontId="33" fillId="0" borderId="18" xfId="0" applyFont="1" applyFill="1" applyBorder="1" applyAlignment="1">
      <alignment wrapText="1"/>
    </xf>
    <xf numFmtId="166" fontId="29" fillId="0" borderId="19" xfId="0" applyNumberFormat="1" applyFont="1" applyFill="1" applyBorder="1" applyAlignment="1">
      <alignment horizontal="center"/>
    </xf>
    <xf numFmtId="20" fontId="29" fillId="0" borderId="20" xfId="0" applyNumberFormat="1" applyFont="1" applyFill="1" applyBorder="1" applyAlignment="1">
      <alignment horizontal="center"/>
    </xf>
    <xf numFmtId="165" fontId="29" fillId="0" borderId="24" xfId="0" applyNumberFormat="1" applyFont="1" applyFill="1" applyBorder="1" applyAlignment="1">
      <alignment horizontal="center"/>
    </xf>
    <xf numFmtId="20" fontId="29" fillId="0" borderId="42" xfId="0" applyNumberFormat="1" applyFont="1" applyFill="1" applyBorder="1" applyAlignment="1">
      <alignment horizontal="center"/>
    </xf>
    <xf numFmtId="165" fontId="29" fillId="0" borderId="21" xfId="0" applyNumberFormat="1" applyFont="1" applyFill="1" applyBorder="1" applyAlignment="1">
      <alignment horizontal="center"/>
    </xf>
    <xf numFmtId="20" fontId="29" fillId="0" borderId="26" xfId="0" applyNumberFormat="1" applyFont="1" applyFill="1" applyBorder="1" applyAlignment="1">
      <alignment horizontal="center"/>
    </xf>
    <xf numFmtId="0" fontId="29" fillId="0" borderId="18" xfId="0" applyFont="1" applyFill="1" applyBorder="1" applyAlignment="1">
      <alignment horizontal="center"/>
    </xf>
    <xf numFmtId="0" fontId="40" fillId="0" borderId="18" xfId="0" applyFont="1" applyFill="1" applyBorder="1" applyAlignment="1">
      <alignment horizontal="center" vertical="center"/>
    </xf>
    <xf numFmtId="0" fontId="29" fillId="0" borderId="18" xfId="0" applyFont="1" applyFill="1" applyBorder="1" applyAlignment="1"/>
    <xf numFmtId="0" fontId="29" fillId="0" borderId="18" xfId="0" applyFont="1" applyFill="1" applyBorder="1" applyAlignment="1">
      <alignment wrapText="1"/>
    </xf>
    <xf numFmtId="170" fontId="29" fillId="0" borderId="19" xfId="0" applyNumberFormat="1" applyFont="1" applyFill="1" applyBorder="1" applyAlignment="1">
      <alignment horizontal="center"/>
    </xf>
    <xf numFmtId="166" fontId="29" fillId="0" borderId="25" xfId="0" applyNumberFormat="1" applyFont="1" applyFill="1" applyBorder="1" applyAlignment="1">
      <alignment horizontal="center"/>
    </xf>
    <xf numFmtId="166" fontId="29" fillId="0" borderId="26" xfId="0" applyNumberFormat="1" applyFont="1" applyFill="1" applyBorder="1" applyAlignment="1">
      <alignment horizontal="center"/>
    </xf>
    <xf numFmtId="167" fontId="29" fillId="0" borderId="19" xfId="0" applyNumberFormat="1" applyFont="1" applyFill="1" applyBorder="1" applyAlignment="1">
      <alignment horizontal="center"/>
    </xf>
    <xf numFmtId="0" fontId="33" fillId="0" borderId="18" xfId="0" applyFont="1" applyFill="1" applyBorder="1"/>
    <xf numFmtId="20" fontId="29" fillId="0" borderId="25" xfId="0" applyNumberFormat="1" applyFont="1" applyFill="1" applyBorder="1" applyAlignment="1">
      <alignment horizontal="center"/>
    </xf>
    <xf numFmtId="20" fontId="29" fillId="0" borderId="19" xfId="0" applyNumberFormat="1" applyFont="1" applyFill="1" applyBorder="1" applyAlignment="1">
      <alignment horizontal="center"/>
    </xf>
    <xf numFmtId="0" fontId="0" fillId="0" borderId="0" xfId="0" applyFill="1" applyAlignment="1">
      <alignment horizontal="center" vertical="center"/>
    </xf>
    <xf numFmtId="0" fontId="0" fillId="0" borderId="0" xfId="0" applyFill="1" applyAlignment="1">
      <alignment horizontal="center"/>
    </xf>
    <xf numFmtId="0" fontId="29" fillId="0" borderId="0" xfId="0" applyFont="1" applyFill="1" applyAlignment="1">
      <alignment horizontal="left"/>
    </xf>
    <xf numFmtId="0" fontId="51" fillId="0" borderId="0" xfId="0" applyFont="1" applyFill="1"/>
    <xf numFmtId="0" fontId="51" fillId="0" borderId="0" xfId="0" applyFont="1" applyFill="1" applyAlignment="1">
      <alignment horizontal="left"/>
    </xf>
    <xf numFmtId="0" fontId="51" fillId="0" borderId="0" xfId="0" applyFont="1" applyFill="1" applyAlignment="1"/>
    <xf numFmtId="0" fontId="50" fillId="8" borderId="49" xfId="6" applyFill="1" applyAlignment="1">
      <alignment horizontal="center" vertical="center"/>
    </xf>
    <xf numFmtId="0" fontId="42" fillId="0" borderId="0" xfId="0" applyFont="1" applyFill="1" applyAlignment="1">
      <alignment horizontal="center"/>
    </xf>
    <xf numFmtId="0" fontId="29" fillId="11" borderId="18" xfId="0" applyFont="1" applyFill="1" applyBorder="1" applyAlignment="1">
      <alignment horizontal="center" vertical="center"/>
    </xf>
    <xf numFmtId="0" fontId="29" fillId="11" borderId="18" xfId="0" applyFont="1" applyFill="1" applyBorder="1" applyAlignment="1">
      <alignment horizontal="centerContinuous" vertical="center"/>
    </xf>
    <xf numFmtId="0" fontId="0" fillId="0" borderId="0" xfId="0" applyAlignment="1">
      <alignment horizontal="left" vertical="top" wrapText="1"/>
    </xf>
    <xf numFmtId="0" fontId="42" fillId="0" borderId="0" xfId="0" applyFont="1" applyFill="1" applyAlignment="1">
      <alignment horizontal="left"/>
    </xf>
    <xf numFmtId="171" fontId="23" fillId="0" borderId="18" xfId="0" applyNumberFormat="1" applyFont="1" applyBorder="1" applyAlignment="1">
      <alignment horizontal="left" vertical="center"/>
    </xf>
    <xf numFmtId="0" fontId="22" fillId="0" borderId="18" xfId="0" applyFont="1" applyBorder="1" applyAlignment="1">
      <alignment horizontal="center" vertical="center"/>
    </xf>
    <xf numFmtId="0" fontId="12" fillId="2" borderId="0" xfId="0" quotePrefix="1" applyFont="1" applyFill="1" applyBorder="1" applyAlignment="1"/>
    <xf numFmtId="0" fontId="12" fillId="0" borderId="0" xfId="0" quotePrefix="1" applyFont="1" applyFill="1" applyBorder="1" applyAlignment="1"/>
    <xf numFmtId="0" fontId="12" fillId="0" borderId="0" xfId="0" applyFont="1" applyBorder="1"/>
    <xf numFmtId="171" fontId="12" fillId="0" borderId="18" xfId="0" applyNumberFormat="1" applyFont="1" applyBorder="1" applyAlignment="1">
      <alignment horizontal="left" vertical="center"/>
    </xf>
    <xf numFmtId="0" fontId="12" fillId="0" borderId="18" xfId="0" applyFont="1" applyBorder="1" applyAlignment="1">
      <alignment horizontal="center" vertical="center"/>
    </xf>
    <xf numFmtId="171" fontId="12" fillId="0" borderId="0" xfId="0" applyNumberFormat="1" applyFont="1" applyBorder="1" applyAlignment="1">
      <alignment horizontal="left" vertical="center"/>
    </xf>
    <xf numFmtId="0" fontId="12" fillId="0" borderId="0" xfId="0" applyFont="1" applyBorder="1" applyAlignment="1">
      <alignment horizontal="center" vertical="center"/>
    </xf>
    <xf numFmtId="0" fontId="14" fillId="0" borderId="8" xfId="2" applyFont="1" applyFill="1" applyBorder="1" applyAlignment="1">
      <alignment horizontal="center" vertical="center" wrapText="1"/>
    </xf>
    <xf numFmtId="0" fontId="14" fillId="0" borderId="9" xfId="2" applyFont="1" applyFill="1" applyBorder="1" applyAlignment="1">
      <alignment horizontal="center" vertical="center" wrapText="1"/>
    </xf>
    <xf numFmtId="0" fontId="14" fillId="0" borderId="10" xfId="2" applyFont="1" applyFill="1" applyBorder="1" applyAlignment="1">
      <alignment horizontal="center" vertical="center" wrapText="1"/>
    </xf>
    <xf numFmtId="0" fontId="14" fillId="0" borderId="11" xfId="2" applyFont="1" applyFill="1" applyBorder="1" applyAlignment="1">
      <alignment horizontal="center" vertical="center" wrapText="1"/>
    </xf>
    <xf numFmtId="0" fontId="14" fillId="0" borderId="12" xfId="2" applyFont="1" applyFill="1" applyBorder="1" applyAlignment="1">
      <alignment horizontal="center" vertical="center" wrapText="1"/>
    </xf>
    <xf numFmtId="0" fontId="14" fillId="0" borderId="13" xfId="2" applyFont="1" applyFill="1" applyBorder="1" applyAlignment="1">
      <alignment horizontal="center" vertical="center" wrapText="1"/>
    </xf>
    <xf numFmtId="0" fontId="12" fillId="0" borderId="0" xfId="2" applyFont="1" applyBorder="1" applyAlignment="1">
      <alignment horizontal="justify" vertical="top"/>
    </xf>
    <xf numFmtId="0" fontId="12" fillId="0" borderId="0" xfId="2" applyFont="1" applyBorder="1" applyAlignment="1">
      <alignment horizontal="left" vertical="top" wrapText="1"/>
    </xf>
    <xf numFmtId="0" fontId="12" fillId="0" borderId="15" xfId="2" applyFont="1" applyBorder="1" applyAlignment="1">
      <alignment horizontal="left" vertical="top" wrapText="1"/>
    </xf>
    <xf numFmtId="0" fontId="5" fillId="2" borderId="32"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6" xfId="1" applyFont="1" applyFill="1" applyBorder="1" applyAlignment="1">
      <alignment horizontal="left" vertical="center" wrapText="1"/>
    </xf>
    <xf numFmtId="0" fontId="5" fillId="2" borderId="4" xfId="1" applyFont="1" applyFill="1" applyBorder="1" applyAlignment="1">
      <alignment horizontal="left" vertical="center" wrapText="1"/>
    </xf>
    <xf numFmtId="0" fontId="5" fillId="2" borderId="33" xfId="1" applyFont="1" applyFill="1" applyBorder="1" applyAlignment="1">
      <alignment horizontal="left" vertical="center" wrapText="1"/>
    </xf>
    <xf numFmtId="0" fontId="6" fillId="2" borderId="35"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6" fillId="2" borderId="36" xfId="1" applyFont="1" applyFill="1" applyBorder="1" applyAlignment="1">
      <alignment horizontal="center" vertical="center" wrapText="1"/>
    </xf>
    <xf numFmtId="0" fontId="6" fillId="2" borderId="37" xfId="1" applyFont="1" applyFill="1" applyBorder="1" applyAlignment="1">
      <alignment horizontal="center" vertical="center" wrapText="1"/>
    </xf>
    <xf numFmtId="0" fontId="6" fillId="2" borderId="38" xfId="1" applyFont="1" applyFill="1" applyBorder="1" applyAlignment="1">
      <alignment horizontal="center" vertical="center" wrapText="1"/>
    </xf>
    <xf numFmtId="0" fontId="6" fillId="2" borderId="7" xfId="1" applyFont="1" applyFill="1" applyBorder="1" applyAlignment="1">
      <alignment horizontal="center" vertical="center" wrapText="1"/>
    </xf>
    <xf numFmtId="0" fontId="6" fillId="2" borderId="34" xfId="1" applyFont="1" applyFill="1" applyBorder="1" applyAlignment="1">
      <alignment horizontal="center" vertical="center" wrapText="1"/>
    </xf>
    <xf numFmtId="0" fontId="6" fillId="2" borderId="39" xfId="1" applyFont="1" applyFill="1" applyBorder="1" applyAlignment="1">
      <alignment horizontal="center" vertical="center" wrapText="1"/>
    </xf>
    <xf numFmtId="0" fontId="6" fillId="2" borderId="40" xfId="1" applyFont="1" applyFill="1" applyBorder="1" applyAlignment="1">
      <alignment horizontal="center" vertical="center" wrapText="1"/>
    </xf>
    <xf numFmtId="0" fontId="5" fillId="2" borderId="6"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5" fillId="2" borderId="33" xfId="1" applyFont="1" applyFill="1" applyBorder="1" applyAlignment="1">
      <alignment horizontal="center" vertical="center" wrapText="1"/>
    </xf>
    <xf numFmtId="0" fontId="1" fillId="2" borderId="6" xfId="1" applyFont="1" applyFill="1" applyBorder="1" applyAlignment="1">
      <alignment horizontal="left" vertical="center" wrapText="1"/>
    </xf>
    <xf numFmtId="0" fontId="1" fillId="2" borderId="4" xfId="1" applyFont="1" applyFill="1" applyBorder="1" applyAlignment="1">
      <alignment horizontal="left" vertical="center" wrapText="1"/>
    </xf>
    <xf numFmtId="0" fontId="1" fillId="2" borderId="33" xfId="1" applyFont="1" applyFill="1" applyBorder="1" applyAlignment="1">
      <alignment horizontal="left" vertical="center" wrapText="1"/>
    </xf>
    <xf numFmtId="0" fontId="5" fillId="2" borderId="5" xfId="1" applyFont="1" applyFill="1" applyBorder="1" applyAlignment="1">
      <alignment horizontal="center" vertical="center" wrapText="1"/>
    </xf>
    <xf numFmtId="0" fontId="5" fillId="2" borderId="7" xfId="1" applyFont="1" applyFill="1" applyBorder="1" applyAlignment="1">
      <alignment horizontal="center" vertical="center" wrapText="1"/>
    </xf>
    <xf numFmtId="14" fontId="5" fillId="2" borderId="7" xfId="1" applyNumberFormat="1" applyFont="1" applyFill="1" applyBorder="1" applyAlignment="1">
      <alignment horizontal="center" vertical="center" wrapText="1"/>
    </xf>
    <xf numFmtId="14" fontId="5" fillId="2" borderId="5" xfId="1" applyNumberFormat="1" applyFont="1" applyFill="1" applyBorder="1" applyAlignment="1">
      <alignment horizontal="center" vertical="center" wrapText="1"/>
    </xf>
    <xf numFmtId="14" fontId="5" fillId="2" borderId="34" xfId="1" applyNumberFormat="1" applyFont="1" applyFill="1" applyBorder="1" applyAlignment="1">
      <alignment horizontal="center" vertical="center" wrapText="1"/>
    </xf>
    <xf numFmtId="0" fontId="1" fillId="2" borderId="6" xfId="1" applyFont="1" applyFill="1" applyBorder="1" applyAlignment="1">
      <alignment horizontal="left" vertical="center"/>
    </xf>
    <xf numFmtId="0" fontId="1" fillId="2" borderId="4" xfId="1" applyFont="1" applyFill="1" applyBorder="1" applyAlignment="1">
      <alignment horizontal="left" vertical="center"/>
    </xf>
    <xf numFmtId="0" fontId="1" fillId="2" borderId="33" xfId="1" applyFont="1" applyFill="1" applyBorder="1" applyAlignment="1">
      <alignment horizontal="left" vertical="center"/>
    </xf>
    <xf numFmtId="0" fontId="1" fillId="2" borderId="0" xfId="1" applyFont="1" applyFill="1" applyBorder="1" applyAlignment="1">
      <alignment horizontal="center"/>
    </xf>
    <xf numFmtId="0" fontId="3" fillId="2" borderId="0" xfId="1" applyFont="1" applyFill="1" applyBorder="1" applyAlignment="1">
      <alignment horizontal="center"/>
    </xf>
    <xf numFmtId="0" fontId="4" fillId="2" borderId="0" xfId="1" applyFont="1" applyFill="1" applyBorder="1" applyAlignment="1">
      <alignment horizontal="center" vertical="center" wrapText="1"/>
    </xf>
    <xf numFmtId="0" fontId="5" fillId="2" borderId="27" xfId="1" applyFont="1" applyFill="1" applyBorder="1" applyAlignment="1">
      <alignment horizontal="center" vertical="center" wrapText="1"/>
    </xf>
    <xf numFmtId="0" fontId="5" fillId="2" borderId="28" xfId="1" applyFont="1" applyFill="1" applyBorder="1" applyAlignment="1">
      <alignment horizontal="center" vertical="center" wrapText="1"/>
    </xf>
    <xf numFmtId="0" fontId="5" fillId="2" borderId="29" xfId="1" applyFont="1" applyFill="1" applyBorder="1" applyAlignment="1">
      <alignment horizontal="center" vertical="center" wrapText="1"/>
    </xf>
    <xf numFmtId="0" fontId="1" fillId="2" borderId="41" xfId="1" applyFont="1" applyFill="1" applyBorder="1" applyAlignment="1">
      <alignment horizontal="left" vertical="center"/>
    </xf>
    <xf numFmtId="0" fontId="1" fillId="2" borderId="30" xfId="1" applyFont="1" applyFill="1" applyBorder="1" applyAlignment="1">
      <alignment horizontal="left" vertical="center"/>
    </xf>
    <xf numFmtId="0" fontId="1" fillId="2" borderId="31" xfId="1" applyFont="1" applyFill="1" applyBorder="1" applyAlignment="1">
      <alignment horizontal="left" vertical="center"/>
    </xf>
    <xf numFmtId="0" fontId="38" fillId="7" borderId="45" xfId="0" applyFont="1" applyFill="1" applyBorder="1" applyAlignment="1">
      <alignment horizontal="center" wrapText="1"/>
    </xf>
    <xf numFmtId="0" fontId="38" fillId="7" borderId="44" xfId="0" applyFont="1" applyFill="1" applyBorder="1" applyAlignment="1">
      <alignment horizontal="center" wrapText="1"/>
    </xf>
    <xf numFmtId="0" fontId="38" fillId="7" borderId="46" xfId="0" applyFont="1" applyFill="1" applyBorder="1" applyAlignment="1">
      <alignment horizontal="center" wrapText="1"/>
    </xf>
    <xf numFmtId="0" fontId="38" fillId="7" borderId="47" xfId="0" applyFont="1" applyFill="1" applyBorder="1" applyAlignment="1">
      <alignment horizontal="center" wrapText="1"/>
    </xf>
    <xf numFmtId="0" fontId="38" fillId="7" borderId="12" xfId="0" applyFont="1" applyFill="1" applyBorder="1" applyAlignment="1">
      <alignment horizontal="center" wrapText="1"/>
    </xf>
    <xf numFmtId="0" fontId="38" fillId="7" borderId="48" xfId="0" applyFont="1" applyFill="1" applyBorder="1" applyAlignment="1">
      <alignment horizontal="center" wrapText="1"/>
    </xf>
    <xf numFmtId="0" fontId="16" fillId="0" borderId="18" xfId="0" applyFont="1" applyFill="1" applyBorder="1" applyAlignment="1">
      <alignment horizontal="center" vertical="center" wrapText="1"/>
    </xf>
    <xf numFmtId="0" fontId="39" fillId="7" borderId="22" xfId="0" applyFont="1" applyFill="1" applyBorder="1" applyAlignment="1">
      <alignment horizontal="center" vertical="center"/>
    </xf>
    <xf numFmtId="0" fontId="39" fillId="7" borderId="23" xfId="0" applyFont="1" applyFill="1" applyBorder="1" applyAlignment="1">
      <alignment horizontal="center" vertical="center"/>
    </xf>
    <xf numFmtId="0" fontId="38" fillId="7" borderId="22" xfId="0" applyFont="1" applyFill="1" applyBorder="1" applyAlignment="1">
      <alignment horizontal="center" vertical="center"/>
    </xf>
    <xf numFmtId="0" fontId="38" fillId="7" borderId="23" xfId="0" applyFont="1" applyFill="1" applyBorder="1" applyAlignment="1">
      <alignment horizontal="center" vertical="center"/>
    </xf>
    <xf numFmtId="0" fontId="38" fillId="7" borderId="18" xfId="0" applyFont="1" applyFill="1" applyBorder="1" applyAlignment="1">
      <alignment horizontal="center" vertical="center"/>
    </xf>
    <xf numFmtId="0" fontId="38" fillId="7" borderId="26" xfId="0" applyFont="1" applyFill="1" applyBorder="1" applyAlignment="1">
      <alignment horizontal="center" vertical="center"/>
    </xf>
    <xf numFmtId="0" fontId="38" fillId="7" borderId="24" xfId="0" applyFont="1" applyFill="1" applyBorder="1" applyAlignment="1">
      <alignment horizontal="center" vertical="center"/>
    </xf>
    <xf numFmtId="0" fontId="36" fillId="7" borderId="18" xfId="0" applyFont="1" applyFill="1" applyBorder="1" applyAlignment="1">
      <alignment horizontal="center" vertical="center" wrapText="1"/>
    </xf>
    <xf numFmtId="0" fontId="16" fillId="0" borderId="22" xfId="0" applyFont="1" applyFill="1" applyBorder="1" applyAlignment="1">
      <alignment horizontal="center" vertical="center" wrapText="1"/>
    </xf>
    <xf numFmtId="0" fontId="16" fillId="0" borderId="23" xfId="0" applyFont="1" applyFill="1" applyBorder="1" applyAlignment="1">
      <alignment horizontal="center" vertical="center" wrapText="1"/>
    </xf>
    <xf numFmtId="0" fontId="19" fillId="0" borderId="0" xfId="0" applyFont="1" applyBorder="1" applyAlignment="1">
      <alignment horizontal="center"/>
    </xf>
    <xf numFmtId="168" fontId="21" fillId="2" borderId="0" xfId="0" applyNumberFormat="1" applyFont="1" applyFill="1" applyBorder="1" applyAlignment="1">
      <alignment horizontal="right" vertical="center"/>
    </xf>
    <xf numFmtId="0" fontId="22" fillId="2" borderId="0" xfId="0" quotePrefix="1" applyFont="1" applyFill="1" applyBorder="1" applyAlignment="1">
      <alignment horizontal="left" vertical="center" wrapText="1"/>
    </xf>
    <xf numFmtId="0" fontId="23" fillId="2" borderId="0" xfId="0" quotePrefix="1" applyFont="1" applyFill="1" applyBorder="1" applyAlignment="1">
      <alignment horizontal="left" vertical="center" wrapText="1"/>
    </xf>
    <xf numFmtId="0" fontId="0" fillId="0" borderId="0" xfId="0" applyAlignment="1">
      <alignment horizontal="left" vertical="center" wrapText="1"/>
    </xf>
    <xf numFmtId="0" fontId="22" fillId="2" borderId="0" xfId="0" quotePrefix="1" applyFont="1" applyFill="1" applyBorder="1" applyAlignment="1">
      <alignment horizontal="left" wrapText="1"/>
    </xf>
    <xf numFmtId="0" fontId="22" fillId="2" borderId="0" xfId="0" quotePrefix="1" applyFont="1" applyFill="1" applyBorder="1" applyAlignment="1">
      <alignment horizontal="left"/>
    </xf>
    <xf numFmtId="168" fontId="21" fillId="2" borderId="0" xfId="0" applyNumberFormat="1" applyFont="1" applyFill="1" applyBorder="1" applyAlignment="1">
      <alignment horizontal="right"/>
    </xf>
    <xf numFmtId="0" fontId="22" fillId="2" borderId="0" xfId="0" applyFont="1" applyFill="1" applyBorder="1" applyAlignment="1">
      <alignment horizontal="center" vertical="center"/>
    </xf>
    <xf numFmtId="0" fontId="22" fillId="2" borderId="0" xfId="0" quotePrefix="1" applyFont="1" applyFill="1" applyBorder="1" applyAlignment="1">
      <alignment wrapText="1"/>
    </xf>
    <xf numFmtId="0" fontId="22" fillId="2" borderId="0" xfId="0" quotePrefix="1" applyFont="1" applyFill="1" applyBorder="1" applyAlignment="1">
      <alignment horizontal="left" vertical="top" wrapText="1"/>
    </xf>
    <xf numFmtId="0" fontId="23" fillId="2" borderId="0" xfId="0" applyFont="1" applyFill="1" applyBorder="1" applyAlignment="1">
      <alignment horizontal="left" vertical="center" wrapText="1"/>
    </xf>
    <xf numFmtId="0" fontId="23" fillId="2" borderId="0" xfId="0" quotePrefix="1" applyFont="1" applyFill="1" applyBorder="1" applyAlignment="1">
      <alignment horizontal="left" vertical="center"/>
    </xf>
    <xf numFmtId="0" fontId="12" fillId="2" borderId="0" xfId="0" quotePrefix="1" applyNumberFormat="1" applyFont="1" applyFill="1" applyAlignment="1" applyProtection="1">
      <alignment horizontal="left" vertical="top" wrapText="1"/>
    </xf>
    <xf numFmtId="0" fontId="12" fillId="2" borderId="0" xfId="0" quotePrefix="1" applyFont="1" applyFill="1" applyBorder="1" applyAlignment="1"/>
    <xf numFmtId="49" fontId="12" fillId="2" borderId="0" xfId="0" quotePrefix="1" applyNumberFormat="1" applyFont="1" applyFill="1" applyAlignment="1" applyProtection="1">
      <alignment horizontal="left" vertical="center" wrapText="1"/>
    </xf>
    <xf numFmtId="0" fontId="23" fillId="2" borderId="0" xfId="0" quotePrefix="1" applyFont="1" applyFill="1" applyBorder="1" applyAlignment="1"/>
    <xf numFmtId="0" fontId="23" fillId="2" borderId="0" xfId="0" quotePrefix="1" applyFont="1" applyFill="1" applyBorder="1" applyAlignment="1">
      <alignment horizontal="left" vertical="top" wrapText="1"/>
    </xf>
    <xf numFmtId="0" fontId="0" fillId="0" borderId="0" xfId="0" applyAlignment="1">
      <alignment horizontal="left" vertical="top" wrapText="1"/>
    </xf>
    <xf numFmtId="0" fontId="22" fillId="5" borderId="0" xfId="0" applyFont="1" applyFill="1" applyBorder="1" applyAlignment="1">
      <alignment horizontal="left" vertical="center" wrapText="1"/>
    </xf>
    <xf numFmtId="0" fontId="22" fillId="0" borderId="0" xfId="0" applyFont="1" applyBorder="1" applyAlignment="1">
      <alignment horizontal="left" vertical="center" wrapText="1"/>
    </xf>
    <xf numFmtId="0" fontId="0" fillId="0" borderId="23" xfId="0" applyBorder="1" applyAlignment="1">
      <alignment horizontal="center" vertical="center" wrapText="1"/>
    </xf>
  </cellXfs>
  <cellStyles count="7">
    <cellStyle name="Hyperlink" xfId="5" builtinId="8"/>
    <cellStyle name="Normal" xfId="0" builtinId="0"/>
    <cellStyle name="Normal 2" xfId="2"/>
    <cellStyle name="Normal 3" xfId="3"/>
    <cellStyle name="Normal 32" xfId="1"/>
    <cellStyle name="Normal_Lit HS" xfId="4"/>
    <cellStyle name="Output" xfId="6" builtinId="21"/>
  </cellStyles>
  <dxfs count="1">
    <dxf>
      <fill>
        <patternFill>
          <bgColor theme="4" tint="0.59996337778862885"/>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fmlaLink="$W$6" lockText="1"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Spin" dx="26" fmlaLink="$I$2" max="30000" min="1" page="10"/>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Spin" dx="26" fmlaLink="YCNT!$I$2" max="30000" min="1" page="10"/>
</file>

<file path=xl/ctrlProps/ctrlProp7.xml><?xml version="1.0" encoding="utf-8"?>
<formControlPr xmlns="http://schemas.microsoft.com/office/spreadsheetml/2009/9/main" objectType="Spin" dx="26" fmlaLink="YCNT!$I$2" max="30000" min="1" page="10"/>
</file>

<file path=xl/ctrlProps/ctrlProp8.xml><?xml version="1.0" encoding="utf-8"?>
<formControlPr xmlns="http://schemas.microsoft.com/office/spreadsheetml/2009/9/main" objectType="Spin" dx="26" fmlaLink="YCNT!$I$2" max="30000" min="1" page="10"/>
</file>

<file path=xl/drawings/_rels/drawing2.xml.rels><?xml version="1.0" encoding="UTF-8" standalone="yes"?>
<Relationships xmlns="http://schemas.openxmlformats.org/package/2006/relationships"><Relationship Id="rId3" Type="http://schemas.openxmlformats.org/officeDocument/2006/relationships/hyperlink" Target="#HT!A1"/><Relationship Id="rId2" Type="http://schemas.openxmlformats.org/officeDocument/2006/relationships/hyperlink" Target="#AB!A1"/><Relationship Id="rId1" Type="http://schemas.openxmlformats.org/officeDocument/2006/relationships/hyperlink" Target="#YCNT!A1"/><Relationship Id="rId5" Type="http://schemas.openxmlformats.org/officeDocument/2006/relationships/hyperlink" Target="#NB!A1"/><Relationship Id="rId4" Type="http://schemas.openxmlformats.org/officeDocument/2006/relationships/hyperlink" Target="#TCVN!A1"/></Relationships>
</file>

<file path=xl/drawings/_rels/drawing3.xml.rels><?xml version="1.0" encoding="UTF-8" standalone="yes"?>
<Relationships xmlns="http://schemas.openxmlformats.org/package/2006/relationships"><Relationship Id="rId1" Type="http://schemas.openxmlformats.org/officeDocument/2006/relationships/hyperlink" Target="#DanhMuc!A1"/></Relationships>
</file>

<file path=xl/drawings/_rels/drawing4.xml.rels><?xml version="1.0" encoding="UTF-8" standalone="yes"?>
<Relationships xmlns="http://schemas.openxmlformats.org/package/2006/relationships"><Relationship Id="rId1" Type="http://schemas.openxmlformats.org/officeDocument/2006/relationships/hyperlink" Target="#DanhMuc!A1"/></Relationships>
</file>

<file path=xl/drawings/_rels/drawing5.xml.rels><?xml version="1.0" encoding="UTF-8" standalone="yes"?>
<Relationships xmlns="http://schemas.openxmlformats.org/package/2006/relationships"><Relationship Id="rId1" Type="http://schemas.openxmlformats.org/officeDocument/2006/relationships/hyperlink" Target="#DanhMuc!A1"/></Relationships>
</file>

<file path=xl/drawings/_rels/drawing6.xml.rels><?xml version="1.0" encoding="UTF-8" standalone="yes"?>
<Relationships xmlns="http://schemas.openxmlformats.org/package/2006/relationships"><Relationship Id="rId1" Type="http://schemas.openxmlformats.org/officeDocument/2006/relationships/hyperlink" Target="#DanhMuc!A1"/></Relationships>
</file>

<file path=xl/drawings/_rels/drawing7.xml.rels><?xml version="1.0" encoding="UTF-8" standalone="yes"?>
<Relationships xmlns="http://schemas.openxmlformats.org/package/2006/relationships"><Relationship Id="rId1" Type="http://schemas.openxmlformats.org/officeDocument/2006/relationships/hyperlink" Target="#DanhMuc!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17</xdr:col>
      <xdr:colOff>0</xdr:colOff>
      <xdr:row>44</xdr:row>
      <xdr:rowOff>30480</xdr:rowOff>
    </xdr:from>
    <xdr:to>
      <xdr:col>17</xdr:col>
      <xdr:colOff>0</xdr:colOff>
      <xdr:row>46</xdr:row>
      <xdr:rowOff>106680</xdr:rowOff>
    </xdr:to>
    <xdr:cxnSp macro="">
      <xdr:nvCxnSpPr>
        <xdr:cNvPr id="3" name="Straight Arrow Connector 2"/>
        <xdr:cNvCxnSpPr/>
      </xdr:nvCxnSpPr>
      <xdr:spPr>
        <a:xfrm>
          <a:off x="3886200" y="10126980"/>
          <a:ext cx="0" cy="47244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373380</xdr:colOff>
      <xdr:row>0</xdr:row>
      <xdr:rowOff>45720</xdr:rowOff>
    </xdr:from>
    <xdr:to>
      <xdr:col>1</xdr:col>
      <xdr:colOff>1188720</xdr:colOff>
      <xdr:row>0</xdr:row>
      <xdr:rowOff>304800</xdr:rowOff>
    </xdr:to>
    <xdr:sp macro="" textlink="">
      <xdr:nvSpPr>
        <xdr:cNvPr id="2" name="Rectangle 1">
          <a:hlinkClick xmlns:r="http://schemas.openxmlformats.org/officeDocument/2006/relationships" r:id="rId1"/>
        </xdr:cNvPr>
        <xdr:cNvSpPr/>
      </xdr:nvSpPr>
      <xdr:spPr>
        <a:xfrm>
          <a:off x="723900" y="45720"/>
          <a:ext cx="815340" cy="259080"/>
        </a:xfrm>
        <a:prstGeom prst="rect">
          <a:avLst/>
        </a:prstGeom>
        <a:ln>
          <a:solidFill>
            <a:srgbClr val="0000FF"/>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a:solidFill>
                <a:schemeClr val="tx1"/>
              </a:solidFill>
              <a:latin typeface="Times New Roman" panose="02020603050405020304" pitchFamily="18" charset="0"/>
              <a:cs typeface="Times New Roman" panose="02020603050405020304" pitchFamily="18" charset="0"/>
            </a:rPr>
            <a:t>&gt;&gt;&gt;</a:t>
          </a:r>
          <a:r>
            <a:rPr lang="en-US" sz="1100" b="1">
              <a:solidFill>
                <a:schemeClr val="tx1"/>
              </a:solidFill>
              <a:latin typeface="Times New Roman" panose="02020603050405020304" pitchFamily="18" charset="0"/>
              <a:cs typeface="Times New Roman" panose="02020603050405020304" pitchFamily="18" charset="0"/>
            </a:rPr>
            <a:t>YCNT</a:t>
          </a:r>
        </a:p>
      </xdr:txBody>
    </xdr:sp>
    <xdr:clientData/>
  </xdr:twoCellAnchor>
  <xdr:twoCellAnchor>
    <xdr:from>
      <xdr:col>1</xdr:col>
      <xdr:colOff>1226820</xdr:colOff>
      <xdr:row>0</xdr:row>
      <xdr:rowOff>45720</xdr:rowOff>
    </xdr:from>
    <xdr:to>
      <xdr:col>1</xdr:col>
      <xdr:colOff>1851660</xdr:colOff>
      <xdr:row>0</xdr:row>
      <xdr:rowOff>304800</xdr:rowOff>
    </xdr:to>
    <xdr:sp macro="" textlink="">
      <xdr:nvSpPr>
        <xdr:cNvPr id="5" name="Rectangle 4">
          <a:hlinkClick xmlns:r="http://schemas.openxmlformats.org/officeDocument/2006/relationships" r:id="rId2"/>
        </xdr:cNvPr>
        <xdr:cNvSpPr/>
      </xdr:nvSpPr>
      <xdr:spPr>
        <a:xfrm>
          <a:off x="1577340" y="45720"/>
          <a:ext cx="624840" cy="259080"/>
        </a:xfrm>
        <a:prstGeom prst="rect">
          <a:avLst/>
        </a:prstGeom>
        <a:ln>
          <a:solidFill>
            <a:srgbClr val="0000FF"/>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b="1">
              <a:solidFill>
                <a:schemeClr val="tx1"/>
              </a:solidFill>
              <a:latin typeface="Times New Roman" panose="02020603050405020304" pitchFamily="18" charset="0"/>
              <a:cs typeface="Times New Roman" panose="02020603050405020304" pitchFamily="18" charset="0"/>
            </a:rPr>
            <a:t>&gt;&gt;&gt;AB</a:t>
          </a:r>
        </a:p>
      </xdr:txBody>
    </xdr:sp>
    <xdr:clientData/>
  </xdr:twoCellAnchor>
  <xdr:twoCellAnchor>
    <xdr:from>
      <xdr:col>1</xdr:col>
      <xdr:colOff>1882140</xdr:colOff>
      <xdr:row>0</xdr:row>
      <xdr:rowOff>53340</xdr:rowOff>
    </xdr:from>
    <xdr:to>
      <xdr:col>1</xdr:col>
      <xdr:colOff>2506980</xdr:colOff>
      <xdr:row>0</xdr:row>
      <xdr:rowOff>312420</xdr:rowOff>
    </xdr:to>
    <xdr:sp macro="" textlink="">
      <xdr:nvSpPr>
        <xdr:cNvPr id="6" name="Rectangle 5">
          <a:hlinkClick xmlns:r="http://schemas.openxmlformats.org/officeDocument/2006/relationships" r:id="rId3"/>
        </xdr:cNvPr>
        <xdr:cNvSpPr/>
      </xdr:nvSpPr>
      <xdr:spPr>
        <a:xfrm>
          <a:off x="2232660" y="53340"/>
          <a:ext cx="624840" cy="259080"/>
        </a:xfrm>
        <a:prstGeom prst="rect">
          <a:avLst/>
        </a:prstGeom>
        <a:ln>
          <a:solidFill>
            <a:srgbClr val="0000FF"/>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b="1">
              <a:solidFill>
                <a:schemeClr val="tx1"/>
              </a:solidFill>
              <a:latin typeface="Times New Roman" panose="02020603050405020304" pitchFamily="18" charset="0"/>
              <a:cs typeface="Times New Roman" panose="02020603050405020304" pitchFamily="18" charset="0"/>
            </a:rPr>
            <a:t>&gt;&gt;&gt;HT</a:t>
          </a:r>
        </a:p>
      </xdr:txBody>
    </xdr:sp>
    <xdr:clientData/>
  </xdr:twoCellAnchor>
  <xdr:twoCellAnchor>
    <xdr:from>
      <xdr:col>1</xdr:col>
      <xdr:colOff>2545080</xdr:colOff>
      <xdr:row>0</xdr:row>
      <xdr:rowOff>53340</xdr:rowOff>
    </xdr:from>
    <xdr:to>
      <xdr:col>1</xdr:col>
      <xdr:colOff>3406140</xdr:colOff>
      <xdr:row>0</xdr:row>
      <xdr:rowOff>312420</xdr:rowOff>
    </xdr:to>
    <xdr:sp macro="" textlink="">
      <xdr:nvSpPr>
        <xdr:cNvPr id="7" name="Rectangle 6">
          <a:hlinkClick xmlns:r="http://schemas.openxmlformats.org/officeDocument/2006/relationships" r:id="rId4"/>
        </xdr:cNvPr>
        <xdr:cNvSpPr/>
      </xdr:nvSpPr>
      <xdr:spPr>
        <a:xfrm>
          <a:off x="2895600" y="53340"/>
          <a:ext cx="861060" cy="259080"/>
        </a:xfrm>
        <a:prstGeom prst="rect">
          <a:avLst/>
        </a:prstGeom>
        <a:ln>
          <a:solidFill>
            <a:srgbClr val="0000FF"/>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b="1">
              <a:solidFill>
                <a:schemeClr val="tx1"/>
              </a:solidFill>
              <a:latin typeface="Times New Roman" panose="02020603050405020304" pitchFamily="18" charset="0"/>
              <a:cs typeface="Times New Roman" panose="02020603050405020304" pitchFamily="18" charset="0"/>
            </a:rPr>
            <a:t>&gt;&gt;&gt;TCVN</a:t>
          </a:r>
        </a:p>
      </xdr:txBody>
    </xdr:sp>
    <xdr:clientData/>
  </xdr:twoCellAnchor>
  <xdr:oneCellAnchor>
    <xdr:from>
      <xdr:col>1</xdr:col>
      <xdr:colOff>2217420</xdr:colOff>
      <xdr:row>10</xdr:row>
      <xdr:rowOff>190500</xdr:rowOff>
    </xdr:from>
    <xdr:ext cx="184731" cy="264560"/>
    <xdr:sp macro="" textlink="">
      <xdr:nvSpPr>
        <xdr:cNvPr id="11" name="TextBox 10"/>
        <xdr:cNvSpPr txBox="1"/>
      </xdr:nvSpPr>
      <xdr:spPr>
        <a:xfrm>
          <a:off x="287274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xdr:col>
      <xdr:colOff>2141220</xdr:colOff>
      <xdr:row>10</xdr:row>
      <xdr:rowOff>182880</xdr:rowOff>
    </xdr:from>
    <xdr:ext cx="184731" cy="264560"/>
    <xdr:sp macro="" textlink="">
      <xdr:nvSpPr>
        <xdr:cNvPr id="12" name="TextBox 11"/>
        <xdr:cNvSpPr txBox="1"/>
      </xdr:nvSpPr>
      <xdr:spPr>
        <a:xfrm>
          <a:off x="2796540" y="1828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15</xdr:col>
      <xdr:colOff>1546860</xdr:colOff>
      <xdr:row>11</xdr:row>
      <xdr:rowOff>76200</xdr:rowOff>
    </xdr:from>
    <xdr:to>
      <xdr:col>15</xdr:col>
      <xdr:colOff>2118360</xdr:colOff>
      <xdr:row>11</xdr:row>
      <xdr:rowOff>76200</xdr:rowOff>
    </xdr:to>
    <xdr:cxnSp macro="">
      <xdr:nvCxnSpPr>
        <xdr:cNvPr id="4" name="Straight Arrow Connector 3"/>
        <xdr:cNvCxnSpPr/>
      </xdr:nvCxnSpPr>
      <xdr:spPr>
        <a:xfrm>
          <a:off x="14013180" y="365760"/>
          <a:ext cx="57150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1912620</xdr:colOff>
      <xdr:row>10</xdr:row>
      <xdr:rowOff>30480</xdr:rowOff>
    </xdr:from>
    <xdr:to>
      <xdr:col>15</xdr:col>
      <xdr:colOff>1912620</xdr:colOff>
      <xdr:row>11</xdr:row>
      <xdr:rowOff>0</xdr:rowOff>
    </xdr:to>
    <xdr:cxnSp macro="">
      <xdr:nvCxnSpPr>
        <xdr:cNvPr id="8" name="Straight Arrow Connector 7"/>
        <xdr:cNvCxnSpPr/>
      </xdr:nvCxnSpPr>
      <xdr:spPr>
        <a:xfrm flipV="1">
          <a:off x="14378940" y="30480"/>
          <a:ext cx="0" cy="25908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350520</xdr:colOff>
      <xdr:row>8</xdr:row>
      <xdr:rowOff>15240</xdr:rowOff>
    </xdr:from>
    <xdr:to>
      <xdr:col>16</xdr:col>
      <xdr:colOff>571500</xdr:colOff>
      <xdr:row>9</xdr:row>
      <xdr:rowOff>0</xdr:rowOff>
    </xdr:to>
    <xdr:sp macro="" textlink="">
      <xdr:nvSpPr>
        <xdr:cNvPr id="318" name="Rectangle 317">
          <a:extLst>
            <a:ext uri="{FF2B5EF4-FFF2-40B4-BE49-F238E27FC236}"/>
          </a:extLst>
        </xdr:cNvPr>
        <xdr:cNvSpPr/>
      </xdr:nvSpPr>
      <xdr:spPr>
        <a:xfrm>
          <a:off x="17792700" y="18821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16</xdr:col>
      <xdr:colOff>586740</xdr:colOff>
      <xdr:row>8</xdr:row>
      <xdr:rowOff>15240</xdr:rowOff>
    </xdr:from>
    <xdr:to>
      <xdr:col>16</xdr:col>
      <xdr:colOff>792480</xdr:colOff>
      <xdr:row>8</xdr:row>
      <xdr:rowOff>259080</xdr:rowOff>
    </xdr:to>
    <xdr:sp macro="" textlink="">
      <xdr:nvSpPr>
        <xdr:cNvPr id="21" name="TextBox 20"/>
        <xdr:cNvSpPr txBox="1"/>
      </xdr:nvSpPr>
      <xdr:spPr>
        <a:xfrm>
          <a:off x="18028920" y="18821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16</xdr:col>
      <xdr:colOff>350520</xdr:colOff>
      <xdr:row>5</xdr:row>
      <xdr:rowOff>15240</xdr:rowOff>
    </xdr:from>
    <xdr:to>
      <xdr:col>16</xdr:col>
      <xdr:colOff>571500</xdr:colOff>
      <xdr:row>6</xdr:row>
      <xdr:rowOff>0</xdr:rowOff>
    </xdr:to>
    <xdr:sp macro="" textlink="">
      <xdr:nvSpPr>
        <xdr:cNvPr id="24" name="Rectangle 23">
          <a:extLst>
            <a:ext uri="{FF2B5EF4-FFF2-40B4-BE49-F238E27FC236}"/>
          </a:extLst>
        </xdr:cNvPr>
        <xdr:cNvSpPr/>
      </xdr:nvSpPr>
      <xdr:spPr>
        <a:xfrm>
          <a:off x="17792700" y="1882140"/>
          <a:ext cx="220980" cy="251460"/>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16</xdr:col>
      <xdr:colOff>586740</xdr:colOff>
      <xdr:row>5</xdr:row>
      <xdr:rowOff>15240</xdr:rowOff>
    </xdr:from>
    <xdr:to>
      <xdr:col>16</xdr:col>
      <xdr:colOff>822960</xdr:colOff>
      <xdr:row>5</xdr:row>
      <xdr:rowOff>281940</xdr:rowOff>
    </xdr:to>
    <xdr:sp macro="" textlink="">
      <xdr:nvSpPr>
        <xdr:cNvPr id="25" name="TextBox 24"/>
        <xdr:cNvSpPr txBox="1"/>
      </xdr:nvSpPr>
      <xdr:spPr>
        <a:xfrm>
          <a:off x="11567160" y="1082040"/>
          <a:ext cx="236220" cy="266700"/>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16</xdr:col>
      <xdr:colOff>350520</xdr:colOff>
      <xdr:row>6</xdr:row>
      <xdr:rowOff>15240</xdr:rowOff>
    </xdr:from>
    <xdr:to>
      <xdr:col>16</xdr:col>
      <xdr:colOff>571500</xdr:colOff>
      <xdr:row>7</xdr:row>
      <xdr:rowOff>0</xdr:rowOff>
    </xdr:to>
    <xdr:sp macro="[0]!PYC_prin_preview" textlink="">
      <xdr:nvSpPr>
        <xdr:cNvPr id="26" name="Rectangle 25">
          <a:extLst>
            <a:ext uri="{FF2B5EF4-FFF2-40B4-BE49-F238E27FC236}"/>
          </a:extLst>
        </xdr:cNvPr>
        <xdr:cNvSpPr/>
      </xdr:nvSpPr>
      <xdr:spPr>
        <a:xfrm>
          <a:off x="17792700" y="1882140"/>
          <a:ext cx="220980" cy="251460"/>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16</xdr:col>
      <xdr:colOff>586740</xdr:colOff>
      <xdr:row>6</xdr:row>
      <xdr:rowOff>15240</xdr:rowOff>
    </xdr:from>
    <xdr:to>
      <xdr:col>16</xdr:col>
      <xdr:colOff>822960</xdr:colOff>
      <xdr:row>7</xdr:row>
      <xdr:rowOff>15240</xdr:rowOff>
    </xdr:to>
    <xdr:sp macro="[0]!PYC_prin1" textlink="">
      <xdr:nvSpPr>
        <xdr:cNvPr id="27" name="TextBox 26"/>
        <xdr:cNvSpPr txBox="1"/>
      </xdr:nvSpPr>
      <xdr:spPr>
        <a:xfrm>
          <a:off x="11567160" y="1371600"/>
          <a:ext cx="236220" cy="289560"/>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16</xdr:col>
      <xdr:colOff>350520</xdr:colOff>
      <xdr:row>7</xdr:row>
      <xdr:rowOff>15240</xdr:rowOff>
    </xdr:from>
    <xdr:to>
      <xdr:col>16</xdr:col>
      <xdr:colOff>571500</xdr:colOff>
      <xdr:row>8</xdr:row>
      <xdr:rowOff>0</xdr:rowOff>
    </xdr:to>
    <xdr:sp macro="" textlink="">
      <xdr:nvSpPr>
        <xdr:cNvPr id="28" name="Rectangle 27">
          <a:extLst>
            <a:ext uri="{FF2B5EF4-FFF2-40B4-BE49-F238E27FC236}"/>
          </a:extLst>
        </xdr:cNvPr>
        <xdr:cNvSpPr/>
      </xdr:nvSpPr>
      <xdr:spPr>
        <a:xfrm>
          <a:off x="17792700" y="18821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16</xdr:col>
      <xdr:colOff>586740</xdr:colOff>
      <xdr:row>7</xdr:row>
      <xdr:rowOff>15240</xdr:rowOff>
    </xdr:from>
    <xdr:to>
      <xdr:col>16</xdr:col>
      <xdr:colOff>792480</xdr:colOff>
      <xdr:row>7</xdr:row>
      <xdr:rowOff>259080</xdr:rowOff>
    </xdr:to>
    <xdr:sp macro="" textlink="">
      <xdr:nvSpPr>
        <xdr:cNvPr id="29" name="TextBox 28"/>
        <xdr:cNvSpPr txBox="1"/>
      </xdr:nvSpPr>
      <xdr:spPr>
        <a:xfrm>
          <a:off x="18028920" y="18821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17</xdr:col>
      <xdr:colOff>350520</xdr:colOff>
      <xdr:row>8</xdr:row>
      <xdr:rowOff>15240</xdr:rowOff>
    </xdr:from>
    <xdr:to>
      <xdr:col>17</xdr:col>
      <xdr:colOff>571500</xdr:colOff>
      <xdr:row>9</xdr:row>
      <xdr:rowOff>0</xdr:rowOff>
    </xdr:to>
    <xdr:sp macro="" textlink="">
      <xdr:nvSpPr>
        <xdr:cNvPr id="30" name="Rectangle 29">
          <a:extLst>
            <a:ext uri="{FF2B5EF4-FFF2-40B4-BE49-F238E27FC236}"/>
          </a:extLst>
        </xdr:cNvPr>
        <xdr:cNvSpPr/>
      </xdr:nvSpPr>
      <xdr:spPr>
        <a:xfrm>
          <a:off x="17792700" y="18821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17</xdr:col>
      <xdr:colOff>586740</xdr:colOff>
      <xdr:row>8</xdr:row>
      <xdr:rowOff>15240</xdr:rowOff>
    </xdr:from>
    <xdr:to>
      <xdr:col>17</xdr:col>
      <xdr:colOff>792480</xdr:colOff>
      <xdr:row>8</xdr:row>
      <xdr:rowOff>259080</xdr:rowOff>
    </xdr:to>
    <xdr:sp macro="" textlink="">
      <xdr:nvSpPr>
        <xdr:cNvPr id="31" name="TextBox 30"/>
        <xdr:cNvSpPr txBox="1"/>
      </xdr:nvSpPr>
      <xdr:spPr>
        <a:xfrm>
          <a:off x="18028920" y="18821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17</xdr:col>
      <xdr:colOff>350520</xdr:colOff>
      <xdr:row>5</xdr:row>
      <xdr:rowOff>15240</xdr:rowOff>
    </xdr:from>
    <xdr:to>
      <xdr:col>17</xdr:col>
      <xdr:colOff>571500</xdr:colOff>
      <xdr:row>6</xdr:row>
      <xdr:rowOff>0</xdr:rowOff>
    </xdr:to>
    <xdr:sp macro="" textlink="">
      <xdr:nvSpPr>
        <xdr:cNvPr id="32" name="Rectangle 31">
          <a:extLst>
            <a:ext uri="{FF2B5EF4-FFF2-40B4-BE49-F238E27FC236}"/>
          </a:extLst>
        </xdr:cNvPr>
        <xdr:cNvSpPr/>
      </xdr:nvSpPr>
      <xdr:spPr>
        <a:xfrm>
          <a:off x="17792700" y="1082040"/>
          <a:ext cx="220980" cy="251460"/>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17</xdr:col>
      <xdr:colOff>586740</xdr:colOff>
      <xdr:row>5</xdr:row>
      <xdr:rowOff>15240</xdr:rowOff>
    </xdr:from>
    <xdr:to>
      <xdr:col>18</xdr:col>
      <xdr:colOff>7620</xdr:colOff>
      <xdr:row>6</xdr:row>
      <xdr:rowOff>7620</xdr:rowOff>
    </xdr:to>
    <xdr:sp macro="" textlink="">
      <xdr:nvSpPr>
        <xdr:cNvPr id="33" name="TextBox 32"/>
        <xdr:cNvSpPr txBox="1"/>
      </xdr:nvSpPr>
      <xdr:spPr>
        <a:xfrm>
          <a:off x="12397740" y="1082040"/>
          <a:ext cx="243840" cy="281940"/>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17</xdr:col>
      <xdr:colOff>350520</xdr:colOff>
      <xdr:row>6</xdr:row>
      <xdr:rowOff>15240</xdr:rowOff>
    </xdr:from>
    <xdr:to>
      <xdr:col>17</xdr:col>
      <xdr:colOff>571500</xdr:colOff>
      <xdr:row>7</xdr:row>
      <xdr:rowOff>0</xdr:rowOff>
    </xdr:to>
    <xdr:sp macro="" textlink="">
      <xdr:nvSpPr>
        <xdr:cNvPr id="34" name="Rectangle 33">
          <a:extLst>
            <a:ext uri="{FF2B5EF4-FFF2-40B4-BE49-F238E27FC236}"/>
          </a:extLst>
        </xdr:cNvPr>
        <xdr:cNvSpPr/>
      </xdr:nvSpPr>
      <xdr:spPr>
        <a:xfrm>
          <a:off x="17792700" y="13487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17</xdr:col>
      <xdr:colOff>586740</xdr:colOff>
      <xdr:row>6</xdr:row>
      <xdr:rowOff>15240</xdr:rowOff>
    </xdr:from>
    <xdr:to>
      <xdr:col>17</xdr:col>
      <xdr:colOff>792480</xdr:colOff>
      <xdr:row>6</xdr:row>
      <xdr:rowOff>259080</xdr:rowOff>
    </xdr:to>
    <xdr:sp macro="" textlink="">
      <xdr:nvSpPr>
        <xdr:cNvPr id="35" name="TextBox 34"/>
        <xdr:cNvSpPr txBox="1"/>
      </xdr:nvSpPr>
      <xdr:spPr>
        <a:xfrm>
          <a:off x="18028920" y="13487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17</xdr:col>
      <xdr:colOff>350520</xdr:colOff>
      <xdr:row>7</xdr:row>
      <xdr:rowOff>15240</xdr:rowOff>
    </xdr:from>
    <xdr:to>
      <xdr:col>17</xdr:col>
      <xdr:colOff>571500</xdr:colOff>
      <xdr:row>8</xdr:row>
      <xdr:rowOff>0</xdr:rowOff>
    </xdr:to>
    <xdr:sp macro="" textlink="">
      <xdr:nvSpPr>
        <xdr:cNvPr id="36" name="Rectangle 35">
          <a:extLst>
            <a:ext uri="{FF2B5EF4-FFF2-40B4-BE49-F238E27FC236}"/>
          </a:extLst>
        </xdr:cNvPr>
        <xdr:cNvSpPr/>
      </xdr:nvSpPr>
      <xdr:spPr>
        <a:xfrm>
          <a:off x="17792700" y="16154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17</xdr:col>
      <xdr:colOff>586740</xdr:colOff>
      <xdr:row>7</xdr:row>
      <xdr:rowOff>15240</xdr:rowOff>
    </xdr:from>
    <xdr:to>
      <xdr:col>17</xdr:col>
      <xdr:colOff>792480</xdr:colOff>
      <xdr:row>7</xdr:row>
      <xdr:rowOff>259080</xdr:rowOff>
    </xdr:to>
    <xdr:sp macro="" textlink="">
      <xdr:nvSpPr>
        <xdr:cNvPr id="37" name="TextBox 36"/>
        <xdr:cNvSpPr txBox="1"/>
      </xdr:nvSpPr>
      <xdr:spPr>
        <a:xfrm>
          <a:off x="18028920" y="16154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18</xdr:col>
      <xdr:colOff>350520</xdr:colOff>
      <xdr:row>8</xdr:row>
      <xdr:rowOff>15240</xdr:rowOff>
    </xdr:from>
    <xdr:to>
      <xdr:col>18</xdr:col>
      <xdr:colOff>571500</xdr:colOff>
      <xdr:row>9</xdr:row>
      <xdr:rowOff>0</xdr:rowOff>
    </xdr:to>
    <xdr:sp macro="" textlink="">
      <xdr:nvSpPr>
        <xdr:cNvPr id="38" name="Rectangle 37">
          <a:extLst>
            <a:ext uri="{FF2B5EF4-FFF2-40B4-BE49-F238E27FC236}"/>
          </a:extLst>
        </xdr:cNvPr>
        <xdr:cNvSpPr/>
      </xdr:nvSpPr>
      <xdr:spPr>
        <a:xfrm>
          <a:off x="17792700" y="18821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18</xdr:col>
      <xdr:colOff>586740</xdr:colOff>
      <xdr:row>8</xdr:row>
      <xdr:rowOff>15240</xdr:rowOff>
    </xdr:from>
    <xdr:to>
      <xdr:col>18</xdr:col>
      <xdr:colOff>792480</xdr:colOff>
      <xdr:row>8</xdr:row>
      <xdr:rowOff>259080</xdr:rowOff>
    </xdr:to>
    <xdr:sp macro="" textlink="">
      <xdr:nvSpPr>
        <xdr:cNvPr id="39" name="TextBox 38"/>
        <xdr:cNvSpPr txBox="1"/>
      </xdr:nvSpPr>
      <xdr:spPr>
        <a:xfrm>
          <a:off x="18028920" y="18821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18</xdr:col>
      <xdr:colOff>350520</xdr:colOff>
      <xdr:row>5</xdr:row>
      <xdr:rowOff>15240</xdr:rowOff>
    </xdr:from>
    <xdr:to>
      <xdr:col>18</xdr:col>
      <xdr:colOff>571500</xdr:colOff>
      <xdr:row>6</xdr:row>
      <xdr:rowOff>0</xdr:rowOff>
    </xdr:to>
    <xdr:sp macro="" textlink="">
      <xdr:nvSpPr>
        <xdr:cNvPr id="40" name="Rectangle 39">
          <a:extLst>
            <a:ext uri="{FF2B5EF4-FFF2-40B4-BE49-F238E27FC236}"/>
          </a:extLst>
        </xdr:cNvPr>
        <xdr:cNvSpPr/>
      </xdr:nvSpPr>
      <xdr:spPr>
        <a:xfrm>
          <a:off x="17792700" y="1082040"/>
          <a:ext cx="220980" cy="251460"/>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18</xdr:col>
      <xdr:colOff>586740</xdr:colOff>
      <xdr:row>5</xdr:row>
      <xdr:rowOff>15240</xdr:rowOff>
    </xdr:from>
    <xdr:to>
      <xdr:col>19</xdr:col>
      <xdr:colOff>0</xdr:colOff>
      <xdr:row>5</xdr:row>
      <xdr:rowOff>281940</xdr:rowOff>
    </xdr:to>
    <xdr:sp macro="" textlink="">
      <xdr:nvSpPr>
        <xdr:cNvPr id="41" name="TextBox 40"/>
        <xdr:cNvSpPr txBox="1"/>
      </xdr:nvSpPr>
      <xdr:spPr>
        <a:xfrm>
          <a:off x="13220700" y="1082040"/>
          <a:ext cx="228600" cy="266700"/>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18</xdr:col>
      <xdr:colOff>350520</xdr:colOff>
      <xdr:row>6</xdr:row>
      <xdr:rowOff>15240</xdr:rowOff>
    </xdr:from>
    <xdr:to>
      <xdr:col>18</xdr:col>
      <xdr:colOff>571500</xdr:colOff>
      <xdr:row>7</xdr:row>
      <xdr:rowOff>0</xdr:rowOff>
    </xdr:to>
    <xdr:sp macro="" textlink="">
      <xdr:nvSpPr>
        <xdr:cNvPr id="42" name="Rectangle 41">
          <a:extLst>
            <a:ext uri="{FF2B5EF4-FFF2-40B4-BE49-F238E27FC236}"/>
          </a:extLst>
        </xdr:cNvPr>
        <xdr:cNvSpPr/>
      </xdr:nvSpPr>
      <xdr:spPr>
        <a:xfrm>
          <a:off x="17792700" y="13487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18</xdr:col>
      <xdr:colOff>586740</xdr:colOff>
      <xdr:row>6</xdr:row>
      <xdr:rowOff>15240</xdr:rowOff>
    </xdr:from>
    <xdr:to>
      <xdr:col>18</xdr:col>
      <xdr:colOff>792480</xdr:colOff>
      <xdr:row>6</xdr:row>
      <xdr:rowOff>259080</xdr:rowOff>
    </xdr:to>
    <xdr:sp macro="" textlink="">
      <xdr:nvSpPr>
        <xdr:cNvPr id="43" name="TextBox 42"/>
        <xdr:cNvSpPr txBox="1"/>
      </xdr:nvSpPr>
      <xdr:spPr>
        <a:xfrm>
          <a:off x="18028920" y="13487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18</xdr:col>
      <xdr:colOff>350520</xdr:colOff>
      <xdr:row>7</xdr:row>
      <xdr:rowOff>15240</xdr:rowOff>
    </xdr:from>
    <xdr:to>
      <xdr:col>18</xdr:col>
      <xdr:colOff>571500</xdr:colOff>
      <xdr:row>8</xdr:row>
      <xdr:rowOff>0</xdr:rowOff>
    </xdr:to>
    <xdr:sp macro="" textlink="">
      <xdr:nvSpPr>
        <xdr:cNvPr id="44" name="Rectangle 43">
          <a:extLst>
            <a:ext uri="{FF2B5EF4-FFF2-40B4-BE49-F238E27FC236}"/>
          </a:extLst>
        </xdr:cNvPr>
        <xdr:cNvSpPr/>
      </xdr:nvSpPr>
      <xdr:spPr>
        <a:xfrm>
          <a:off x="17792700" y="16154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18</xdr:col>
      <xdr:colOff>586740</xdr:colOff>
      <xdr:row>7</xdr:row>
      <xdr:rowOff>15240</xdr:rowOff>
    </xdr:from>
    <xdr:to>
      <xdr:col>18</xdr:col>
      <xdr:colOff>792480</xdr:colOff>
      <xdr:row>7</xdr:row>
      <xdr:rowOff>259080</xdr:rowOff>
    </xdr:to>
    <xdr:sp macro="" textlink="">
      <xdr:nvSpPr>
        <xdr:cNvPr id="45" name="TextBox 44"/>
        <xdr:cNvSpPr txBox="1"/>
      </xdr:nvSpPr>
      <xdr:spPr>
        <a:xfrm>
          <a:off x="18028920" y="16154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17</xdr:col>
      <xdr:colOff>350520</xdr:colOff>
      <xdr:row>6</xdr:row>
      <xdr:rowOff>15240</xdr:rowOff>
    </xdr:from>
    <xdr:to>
      <xdr:col>17</xdr:col>
      <xdr:colOff>571500</xdr:colOff>
      <xdr:row>7</xdr:row>
      <xdr:rowOff>0</xdr:rowOff>
    </xdr:to>
    <xdr:sp macro="" textlink="">
      <xdr:nvSpPr>
        <xdr:cNvPr id="46" name="Rectangle 45">
          <a:extLst>
            <a:ext uri="{FF2B5EF4-FFF2-40B4-BE49-F238E27FC236}"/>
          </a:extLst>
        </xdr:cNvPr>
        <xdr:cNvSpPr/>
      </xdr:nvSpPr>
      <xdr:spPr>
        <a:xfrm>
          <a:off x="18729960" y="10820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17</xdr:col>
      <xdr:colOff>586740</xdr:colOff>
      <xdr:row>6</xdr:row>
      <xdr:rowOff>15240</xdr:rowOff>
    </xdr:from>
    <xdr:to>
      <xdr:col>17</xdr:col>
      <xdr:colOff>792480</xdr:colOff>
      <xdr:row>6</xdr:row>
      <xdr:rowOff>259080</xdr:rowOff>
    </xdr:to>
    <xdr:sp macro="" textlink="">
      <xdr:nvSpPr>
        <xdr:cNvPr id="47" name="TextBox 46"/>
        <xdr:cNvSpPr txBox="1"/>
      </xdr:nvSpPr>
      <xdr:spPr>
        <a:xfrm>
          <a:off x="18966180" y="10820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17</xdr:col>
      <xdr:colOff>350520</xdr:colOff>
      <xdr:row>7</xdr:row>
      <xdr:rowOff>15240</xdr:rowOff>
    </xdr:from>
    <xdr:to>
      <xdr:col>17</xdr:col>
      <xdr:colOff>571500</xdr:colOff>
      <xdr:row>8</xdr:row>
      <xdr:rowOff>0</xdr:rowOff>
    </xdr:to>
    <xdr:sp macro="" textlink="">
      <xdr:nvSpPr>
        <xdr:cNvPr id="48" name="Rectangle 47">
          <a:extLst>
            <a:ext uri="{FF2B5EF4-FFF2-40B4-BE49-F238E27FC236}"/>
          </a:extLst>
        </xdr:cNvPr>
        <xdr:cNvSpPr/>
      </xdr:nvSpPr>
      <xdr:spPr>
        <a:xfrm>
          <a:off x="18729960" y="10820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17</xdr:col>
      <xdr:colOff>586740</xdr:colOff>
      <xdr:row>7</xdr:row>
      <xdr:rowOff>15240</xdr:rowOff>
    </xdr:from>
    <xdr:to>
      <xdr:col>17</xdr:col>
      <xdr:colOff>792480</xdr:colOff>
      <xdr:row>7</xdr:row>
      <xdr:rowOff>259080</xdr:rowOff>
    </xdr:to>
    <xdr:sp macro="" textlink="">
      <xdr:nvSpPr>
        <xdr:cNvPr id="49" name="TextBox 48"/>
        <xdr:cNvSpPr txBox="1"/>
      </xdr:nvSpPr>
      <xdr:spPr>
        <a:xfrm>
          <a:off x="18966180" y="10820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17</xdr:col>
      <xdr:colOff>350520</xdr:colOff>
      <xdr:row>8</xdr:row>
      <xdr:rowOff>15240</xdr:rowOff>
    </xdr:from>
    <xdr:to>
      <xdr:col>17</xdr:col>
      <xdr:colOff>571500</xdr:colOff>
      <xdr:row>9</xdr:row>
      <xdr:rowOff>0</xdr:rowOff>
    </xdr:to>
    <xdr:sp macro="" textlink="">
      <xdr:nvSpPr>
        <xdr:cNvPr id="50" name="Rectangle 49">
          <a:extLst>
            <a:ext uri="{FF2B5EF4-FFF2-40B4-BE49-F238E27FC236}"/>
          </a:extLst>
        </xdr:cNvPr>
        <xdr:cNvSpPr/>
      </xdr:nvSpPr>
      <xdr:spPr>
        <a:xfrm>
          <a:off x="18729960" y="10820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17</xdr:col>
      <xdr:colOff>586740</xdr:colOff>
      <xdr:row>8</xdr:row>
      <xdr:rowOff>15240</xdr:rowOff>
    </xdr:from>
    <xdr:to>
      <xdr:col>17</xdr:col>
      <xdr:colOff>792480</xdr:colOff>
      <xdr:row>8</xdr:row>
      <xdr:rowOff>259080</xdr:rowOff>
    </xdr:to>
    <xdr:sp macro="" textlink="">
      <xdr:nvSpPr>
        <xdr:cNvPr id="51" name="TextBox 50"/>
        <xdr:cNvSpPr txBox="1"/>
      </xdr:nvSpPr>
      <xdr:spPr>
        <a:xfrm>
          <a:off x="18966180" y="10820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18</xdr:col>
      <xdr:colOff>350520</xdr:colOff>
      <xdr:row>6</xdr:row>
      <xdr:rowOff>15240</xdr:rowOff>
    </xdr:from>
    <xdr:to>
      <xdr:col>18</xdr:col>
      <xdr:colOff>571500</xdr:colOff>
      <xdr:row>7</xdr:row>
      <xdr:rowOff>0</xdr:rowOff>
    </xdr:to>
    <xdr:sp macro="" textlink="">
      <xdr:nvSpPr>
        <xdr:cNvPr id="52" name="Rectangle 51">
          <a:extLst>
            <a:ext uri="{FF2B5EF4-FFF2-40B4-BE49-F238E27FC236}"/>
          </a:extLst>
        </xdr:cNvPr>
        <xdr:cNvSpPr/>
      </xdr:nvSpPr>
      <xdr:spPr>
        <a:xfrm>
          <a:off x="19667220" y="10820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18</xdr:col>
      <xdr:colOff>586740</xdr:colOff>
      <xdr:row>6</xdr:row>
      <xdr:rowOff>15240</xdr:rowOff>
    </xdr:from>
    <xdr:to>
      <xdr:col>18</xdr:col>
      <xdr:colOff>792480</xdr:colOff>
      <xdr:row>6</xdr:row>
      <xdr:rowOff>259080</xdr:rowOff>
    </xdr:to>
    <xdr:sp macro="" textlink="">
      <xdr:nvSpPr>
        <xdr:cNvPr id="53" name="TextBox 52"/>
        <xdr:cNvSpPr txBox="1"/>
      </xdr:nvSpPr>
      <xdr:spPr>
        <a:xfrm>
          <a:off x="19903440" y="10820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18</xdr:col>
      <xdr:colOff>350520</xdr:colOff>
      <xdr:row>7</xdr:row>
      <xdr:rowOff>15240</xdr:rowOff>
    </xdr:from>
    <xdr:to>
      <xdr:col>18</xdr:col>
      <xdr:colOff>571500</xdr:colOff>
      <xdr:row>8</xdr:row>
      <xdr:rowOff>0</xdr:rowOff>
    </xdr:to>
    <xdr:sp macro="" textlink="">
      <xdr:nvSpPr>
        <xdr:cNvPr id="54" name="Rectangle 53">
          <a:extLst>
            <a:ext uri="{FF2B5EF4-FFF2-40B4-BE49-F238E27FC236}"/>
          </a:extLst>
        </xdr:cNvPr>
        <xdr:cNvSpPr/>
      </xdr:nvSpPr>
      <xdr:spPr>
        <a:xfrm>
          <a:off x="19667220" y="10820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18</xdr:col>
      <xdr:colOff>586740</xdr:colOff>
      <xdr:row>7</xdr:row>
      <xdr:rowOff>15240</xdr:rowOff>
    </xdr:from>
    <xdr:to>
      <xdr:col>18</xdr:col>
      <xdr:colOff>792480</xdr:colOff>
      <xdr:row>7</xdr:row>
      <xdr:rowOff>259080</xdr:rowOff>
    </xdr:to>
    <xdr:sp macro="" textlink="">
      <xdr:nvSpPr>
        <xdr:cNvPr id="55" name="TextBox 54"/>
        <xdr:cNvSpPr txBox="1"/>
      </xdr:nvSpPr>
      <xdr:spPr>
        <a:xfrm>
          <a:off x="19903440" y="10820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18</xdr:col>
      <xdr:colOff>350520</xdr:colOff>
      <xdr:row>8</xdr:row>
      <xdr:rowOff>15240</xdr:rowOff>
    </xdr:from>
    <xdr:to>
      <xdr:col>18</xdr:col>
      <xdr:colOff>571500</xdr:colOff>
      <xdr:row>9</xdr:row>
      <xdr:rowOff>0</xdr:rowOff>
    </xdr:to>
    <xdr:sp macro="" textlink="">
      <xdr:nvSpPr>
        <xdr:cNvPr id="56" name="Rectangle 55">
          <a:extLst>
            <a:ext uri="{FF2B5EF4-FFF2-40B4-BE49-F238E27FC236}"/>
          </a:extLst>
        </xdr:cNvPr>
        <xdr:cNvSpPr/>
      </xdr:nvSpPr>
      <xdr:spPr>
        <a:xfrm>
          <a:off x="19667220" y="10820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18</xdr:col>
      <xdr:colOff>586740</xdr:colOff>
      <xdr:row>8</xdr:row>
      <xdr:rowOff>15240</xdr:rowOff>
    </xdr:from>
    <xdr:to>
      <xdr:col>18</xdr:col>
      <xdr:colOff>792480</xdr:colOff>
      <xdr:row>8</xdr:row>
      <xdr:rowOff>259080</xdr:rowOff>
    </xdr:to>
    <xdr:sp macro="" textlink="">
      <xdr:nvSpPr>
        <xdr:cNvPr id="57" name="TextBox 56"/>
        <xdr:cNvSpPr txBox="1"/>
      </xdr:nvSpPr>
      <xdr:spPr>
        <a:xfrm>
          <a:off x="19903440" y="10820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18</xdr:col>
      <xdr:colOff>350520</xdr:colOff>
      <xdr:row>6</xdr:row>
      <xdr:rowOff>15240</xdr:rowOff>
    </xdr:from>
    <xdr:to>
      <xdr:col>18</xdr:col>
      <xdr:colOff>571500</xdr:colOff>
      <xdr:row>7</xdr:row>
      <xdr:rowOff>0</xdr:rowOff>
    </xdr:to>
    <xdr:sp macro="" textlink="">
      <xdr:nvSpPr>
        <xdr:cNvPr id="58" name="Rectangle 57">
          <a:extLst>
            <a:ext uri="{FF2B5EF4-FFF2-40B4-BE49-F238E27FC236}"/>
          </a:extLst>
        </xdr:cNvPr>
        <xdr:cNvSpPr/>
      </xdr:nvSpPr>
      <xdr:spPr>
        <a:xfrm>
          <a:off x="19667220" y="10820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18</xdr:col>
      <xdr:colOff>586740</xdr:colOff>
      <xdr:row>6</xdr:row>
      <xdr:rowOff>15240</xdr:rowOff>
    </xdr:from>
    <xdr:to>
      <xdr:col>18</xdr:col>
      <xdr:colOff>792480</xdr:colOff>
      <xdr:row>6</xdr:row>
      <xdr:rowOff>259080</xdr:rowOff>
    </xdr:to>
    <xdr:sp macro="" textlink="">
      <xdr:nvSpPr>
        <xdr:cNvPr id="59" name="TextBox 58"/>
        <xdr:cNvSpPr txBox="1"/>
      </xdr:nvSpPr>
      <xdr:spPr>
        <a:xfrm>
          <a:off x="19903440" y="10820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18</xdr:col>
      <xdr:colOff>350520</xdr:colOff>
      <xdr:row>7</xdr:row>
      <xdr:rowOff>15240</xdr:rowOff>
    </xdr:from>
    <xdr:to>
      <xdr:col>18</xdr:col>
      <xdr:colOff>571500</xdr:colOff>
      <xdr:row>8</xdr:row>
      <xdr:rowOff>0</xdr:rowOff>
    </xdr:to>
    <xdr:sp macro="" textlink="">
      <xdr:nvSpPr>
        <xdr:cNvPr id="60" name="Rectangle 59">
          <a:extLst>
            <a:ext uri="{FF2B5EF4-FFF2-40B4-BE49-F238E27FC236}"/>
          </a:extLst>
        </xdr:cNvPr>
        <xdr:cNvSpPr/>
      </xdr:nvSpPr>
      <xdr:spPr>
        <a:xfrm>
          <a:off x="19667220" y="10820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18</xdr:col>
      <xdr:colOff>586740</xdr:colOff>
      <xdr:row>7</xdr:row>
      <xdr:rowOff>15240</xdr:rowOff>
    </xdr:from>
    <xdr:to>
      <xdr:col>18</xdr:col>
      <xdr:colOff>792480</xdr:colOff>
      <xdr:row>7</xdr:row>
      <xdr:rowOff>259080</xdr:rowOff>
    </xdr:to>
    <xdr:sp macro="" textlink="">
      <xdr:nvSpPr>
        <xdr:cNvPr id="61" name="TextBox 60"/>
        <xdr:cNvSpPr txBox="1"/>
      </xdr:nvSpPr>
      <xdr:spPr>
        <a:xfrm>
          <a:off x="19903440" y="10820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18</xdr:col>
      <xdr:colOff>350520</xdr:colOff>
      <xdr:row>8</xdr:row>
      <xdr:rowOff>15240</xdr:rowOff>
    </xdr:from>
    <xdr:to>
      <xdr:col>18</xdr:col>
      <xdr:colOff>571500</xdr:colOff>
      <xdr:row>9</xdr:row>
      <xdr:rowOff>0</xdr:rowOff>
    </xdr:to>
    <xdr:sp macro="" textlink="">
      <xdr:nvSpPr>
        <xdr:cNvPr id="62" name="Rectangle 61">
          <a:extLst>
            <a:ext uri="{FF2B5EF4-FFF2-40B4-BE49-F238E27FC236}"/>
          </a:extLst>
        </xdr:cNvPr>
        <xdr:cNvSpPr/>
      </xdr:nvSpPr>
      <xdr:spPr>
        <a:xfrm>
          <a:off x="19667220" y="10820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18</xdr:col>
      <xdr:colOff>586740</xdr:colOff>
      <xdr:row>8</xdr:row>
      <xdr:rowOff>15240</xdr:rowOff>
    </xdr:from>
    <xdr:to>
      <xdr:col>18</xdr:col>
      <xdr:colOff>792480</xdr:colOff>
      <xdr:row>8</xdr:row>
      <xdr:rowOff>259080</xdr:rowOff>
    </xdr:to>
    <xdr:sp macro="" textlink="">
      <xdr:nvSpPr>
        <xdr:cNvPr id="63" name="TextBox 62"/>
        <xdr:cNvSpPr txBox="1"/>
      </xdr:nvSpPr>
      <xdr:spPr>
        <a:xfrm>
          <a:off x="19903440" y="10820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18</xdr:col>
      <xdr:colOff>350520</xdr:colOff>
      <xdr:row>6</xdr:row>
      <xdr:rowOff>15240</xdr:rowOff>
    </xdr:from>
    <xdr:to>
      <xdr:col>18</xdr:col>
      <xdr:colOff>571500</xdr:colOff>
      <xdr:row>7</xdr:row>
      <xdr:rowOff>0</xdr:rowOff>
    </xdr:to>
    <xdr:sp macro="" textlink="">
      <xdr:nvSpPr>
        <xdr:cNvPr id="64" name="Rectangle 63">
          <a:extLst>
            <a:ext uri="{FF2B5EF4-FFF2-40B4-BE49-F238E27FC236}"/>
          </a:extLst>
        </xdr:cNvPr>
        <xdr:cNvSpPr/>
      </xdr:nvSpPr>
      <xdr:spPr>
        <a:xfrm>
          <a:off x="19667220" y="1082040"/>
          <a:ext cx="220980" cy="251460"/>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18</xdr:col>
      <xdr:colOff>586740</xdr:colOff>
      <xdr:row>6</xdr:row>
      <xdr:rowOff>15240</xdr:rowOff>
    </xdr:from>
    <xdr:to>
      <xdr:col>18</xdr:col>
      <xdr:colOff>807720</xdr:colOff>
      <xdr:row>7</xdr:row>
      <xdr:rowOff>7620</xdr:rowOff>
    </xdr:to>
    <xdr:sp macro="" textlink="">
      <xdr:nvSpPr>
        <xdr:cNvPr id="65" name="TextBox 64"/>
        <xdr:cNvSpPr txBox="1"/>
      </xdr:nvSpPr>
      <xdr:spPr>
        <a:xfrm>
          <a:off x="13220700" y="1371600"/>
          <a:ext cx="220980" cy="281940"/>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18</xdr:col>
      <xdr:colOff>350520</xdr:colOff>
      <xdr:row>7</xdr:row>
      <xdr:rowOff>15240</xdr:rowOff>
    </xdr:from>
    <xdr:to>
      <xdr:col>18</xdr:col>
      <xdr:colOff>571500</xdr:colOff>
      <xdr:row>8</xdr:row>
      <xdr:rowOff>0</xdr:rowOff>
    </xdr:to>
    <xdr:sp macro="" textlink="">
      <xdr:nvSpPr>
        <xdr:cNvPr id="66" name="Rectangle 65">
          <a:extLst>
            <a:ext uri="{FF2B5EF4-FFF2-40B4-BE49-F238E27FC236}"/>
          </a:extLst>
        </xdr:cNvPr>
        <xdr:cNvSpPr/>
      </xdr:nvSpPr>
      <xdr:spPr>
        <a:xfrm>
          <a:off x="19667220" y="1082040"/>
          <a:ext cx="220980" cy="251460"/>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18</xdr:col>
      <xdr:colOff>586740</xdr:colOff>
      <xdr:row>7</xdr:row>
      <xdr:rowOff>15240</xdr:rowOff>
    </xdr:from>
    <xdr:to>
      <xdr:col>18</xdr:col>
      <xdr:colOff>807720</xdr:colOff>
      <xdr:row>8</xdr:row>
      <xdr:rowOff>0</xdr:rowOff>
    </xdr:to>
    <xdr:sp macro="" textlink="">
      <xdr:nvSpPr>
        <xdr:cNvPr id="67" name="TextBox 66"/>
        <xdr:cNvSpPr txBox="1"/>
      </xdr:nvSpPr>
      <xdr:spPr>
        <a:xfrm>
          <a:off x="13220700" y="1661160"/>
          <a:ext cx="220980" cy="274320"/>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18</xdr:col>
      <xdr:colOff>350520</xdr:colOff>
      <xdr:row>8</xdr:row>
      <xdr:rowOff>15240</xdr:rowOff>
    </xdr:from>
    <xdr:to>
      <xdr:col>18</xdr:col>
      <xdr:colOff>571500</xdr:colOff>
      <xdr:row>9</xdr:row>
      <xdr:rowOff>0</xdr:rowOff>
    </xdr:to>
    <xdr:sp macro="" textlink="">
      <xdr:nvSpPr>
        <xdr:cNvPr id="68" name="Rectangle 67">
          <a:extLst>
            <a:ext uri="{FF2B5EF4-FFF2-40B4-BE49-F238E27FC236}"/>
          </a:extLst>
        </xdr:cNvPr>
        <xdr:cNvSpPr/>
      </xdr:nvSpPr>
      <xdr:spPr>
        <a:xfrm>
          <a:off x="19667220" y="1082040"/>
          <a:ext cx="220980" cy="251460"/>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18</xdr:col>
      <xdr:colOff>586740</xdr:colOff>
      <xdr:row>8</xdr:row>
      <xdr:rowOff>15240</xdr:rowOff>
    </xdr:from>
    <xdr:to>
      <xdr:col>18</xdr:col>
      <xdr:colOff>800100</xdr:colOff>
      <xdr:row>8</xdr:row>
      <xdr:rowOff>274320</xdr:rowOff>
    </xdr:to>
    <xdr:sp macro="" textlink="">
      <xdr:nvSpPr>
        <xdr:cNvPr id="69" name="TextBox 68"/>
        <xdr:cNvSpPr txBox="1"/>
      </xdr:nvSpPr>
      <xdr:spPr>
        <a:xfrm>
          <a:off x="13220700" y="1950720"/>
          <a:ext cx="213360" cy="259080"/>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16</xdr:col>
      <xdr:colOff>350520</xdr:colOff>
      <xdr:row>7</xdr:row>
      <xdr:rowOff>15240</xdr:rowOff>
    </xdr:from>
    <xdr:to>
      <xdr:col>16</xdr:col>
      <xdr:colOff>571500</xdr:colOff>
      <xdr:row>8</xdr:row>
      <xdr:rowOff>0</xdr:rowOff>
    </xdr:to>
    <xdr:sp macro="" textlink="">
      <xdr:nvSpPr>
        <xdr:cNvPr id="70" name="Rectangle 69">
          <a:extLst>
            <a:ext uri="{FF2B5EF4-FFF2-40B4-BE49-F238E27FC236}"/>
          </a:extLst>
        </xdr:cNvPr>
        <xdr:cNvSpPr/>
      </xdr:nvSpPr>
      <xdr:spPr>
        <a:xfrm>
          <a:off x="17792700" y="1348740"/>
          <a:ext cx="220980" cy="251460"/>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16</xdr:col>
      <xdr:colOff>586740</xdr:colOff>
      <xdr:row>7</xdr:row>
      <xdr:rowOff>15240</xdr:rowOff>
    </xdr:from>
    <xdr:to>
      <xdr:col>16</xdr:col>
      <xdr:colOff>822960</xdr:colOff>
      <xdr:row>8</xdr:row>
      <xdr:rowOff>0</xdr:rowOff>
    </xdr:to>
    <xdr:sp macro="" textlink="">
      <xdr:nvSpPr>
        <xdr:cNvPr id="71" name="TextBox 70"/>
        <xdr:cNvSpPr txBox="1"/>
      </xdr:nvSpPr>
      <xdr:spPr>
        <a:xfrm>
          <a:off x="11567160" y="1661160"/>
          <a:ext cx="236220" cy="274320"/>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16</xdr:col>
      <xdr:colOff>350520</xdr:colOff>
      <xdr:row>8</xdr:row>
      <xdr:rowOff>15240</xdr:rowOff>
    </xdr:from>
    <xdr:to>
      <xdr:col>16</xdr:col>
      <xdr:colOff>571500</xdr:colOff>
      <xdr:row>9</xdr:row>
      <xdr:rowOff>0</xdr:rowOff>
    </xdr:to>
    <xdr:sp macro="" textlink="">
      <xdr:nvSpPr>
        <xdr:cNvPr id="72" name="Rectangle 71">
          <a:extLst>
            <a:ext uri="{FF2B5EF4-FFF2-40B4-BE49-F238E27FC236}"/>
          </a:extLst>
        </xdr:cNvPr>
        <xdr:cNvSpPr/>
      </xdr:nvSpPr>
      <xdr:spPr>
        <a:xfrm>
          <a:off x="17792700" y="1348740"/>
          <a:ext cx="220980" cy="251460"/>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16</xdr:col>
      <xdr:colOff>586740</xdr:colOff>
      <xdr:row>8</xdr:row>
      <xdr:rowOff>15240</xdr:rowOff>
    </xdr:from>
    <xdr:to>
      <xdr:col>16</xdr:col>
      <xdr:colOff>822960</xdr:colOff>
      <xdr:row>9</xdr:row>
      <xdr:rowOff>0</xdr:rowOff>
    </xdr:to>
    <xdr:sp macro="" textlink="">
      <xdr:nvSpPr>
        <xdr:cNvPr id="73" name="TextBox 72"/>
        <xdr:cNvSpPr txBox="1"/>
      </xdr:nvSpPr>
      <xdr:spPr>
        <a:xfrm>
          <a:off x="11567160" y="1950720"/>
          <a:ext cx="236220" cy="274320"/>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17</xdr:col>
      <xdr:colOff>350520</xdr:colOff>
      <xdr:row>6</xdr:row>
      <xdr:rowOff>15240</xdr:rowOff>
    </xdr:from>
    <xdr:to>
      <xdr:col>17</xdr:col>
      <xdr:colOff>571500</xdr:colOff>
      <xdr:row>7</xdr:row>
      <xdr:rowOff>0</xdr:rowOff>
    </xdr:to>
    <xdr:sp macro="" textlink="">
      <xdr:nvSpPr>
        <xdr:cNvPr id="74" name="Rectangle 73">
          <a:extLst>
            <a:ext uri="{FF2B5EF4-FFF2-40B4-BE49-F238E27FC236}"/>
          </a:extLst>
        </xdr:cNvPr>
        <xdr:cNvSpPr/>
      </xdr:nvSpPr>
      <xdr:spPr>
        <a:xfrm>
          <a:off x="18729960" y="10820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17</xdr:col>
      <xdr:colOff>586740</xdr:colOff>
      <xdr:row>6</xdr:row>
      <xdr:rowOff>15240</xdr:rowOff>
    </xdr:from>
    <xdr:to>
      <xdr:col>17</xdr:col>
      <xdr:colOff>792480</xdr:colOff>
      <xdr:row>6</xdr:row>
      <xdr:rowOff>259080</xdr:rowOff>
    </xdr:to>
    <xdr:sp macro="" textlink="">
      <xdr:nvSpPr>
        <xdr:cNvPr id="75" name="TextBox 74"/>
        <xdr:cNvSpPr txBox="1"/>
      </xdr:nvSpPr>
      <xdr:spPr>
        <a:xfrm>
          <a:off x="18966180" y="10820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17</xdr:col>
      <xdr:colOff>350520</xdr:colOff>
      <xdr:row>7</xdr:row>
      <xdr:rowOff>15240</xdr:rowOff>
    </xdr:from>
    <xdr:to>
      <xdr:col>17</xdr:col>
      <xdr:colOff>571500</xdr:colOff>
      <xdr:row>8</xdr:row>
      <xdr:rowOff>0</xdr:rowOff>
    </xdr:to>
    <xdr:sp macro="" textlink="">
      <xdr:nvSpPr>
        <xdr:cNvPr id="76" name="Rectangle 75">
          <a:extLst>
            <a:ext uri="{FF2B5EF4-FFF2-40B4-BE49-F238E27FC236}"/>
          </a:extLst>
        </xdr:cNvPr>
        <xdr:cNvSpPr/>
      </xdr:nvSpPr>
      <xdr:spPr>
        <a:xfrm>
          <a:off x="18729960" y="10820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17</xdr:col>
      <xdr:colOff>586740</xdr:colOff>
      <xdr:row>7</xdr:row>
      <xdr:rowOff>15240</xdr:rowOff>
    </xdr:from>
    <xdr:to>
      <xdr:col>17</xdr:col>
      <xdr:colOff>792480</xdr:colOff>
      <xdr:row>7</xdr:row>
      <xdr:rowOff>259080</xdr:rowOff>
    </xdr:to>
    <xdr:sp macro="" textlink="">
      <xdr:nvSpPr>
        <xdr:cNvPr id="77" name="TextBox 76"/>
        <xdr:cNvSpPr txBox="1"/>
      </xdr:nvSpPr>
      <xdr:spPr>
        <a:xfrm>
          <a:off x="18966180" y="10820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17</xdr:col>
      <xdr:colOff>350520</xdr:colOff>
      <xdr:row>8</xdr:row>
      <xdr:rowOff>15240</xdr:rowOff>
    </xdr:from>
    <xdr:to>
      <xdr:col>17</xdr:col>
      <xdr:colOff>571500</xdr:colOff>
      <xdr:row>9</xdr:row>
      <xdr:rowOff>0</xdr:rowOff>
    </xdr:to>
    <xdr:sp macro="" textlink="">
      <xdr:nvSpPr>
        <xdr:cNvPr id="78" name="Rectangle 77">
          <a:extLst>
            <a:ext uri="{FF2B5EF4-FFF2-40B4-BE49-F238E27FC236}"/>
          </a:extLst>
        </xdr:cNvPr>
        <xdr:cNvSpPr/>
      </xdr:nvSpPr>
      <xdr:spPr>
        <a:xfrm>
          <a:off x="18729960" y="1082040"/>
          <a:ext cx="220980" cy="251460"/>
        </a:xfrm>
        <a:prstGeom prst="rect">
          <a:avLst/>
        </a:prstGeom>
        <a:gradFill rotWithShape="1">
          <a:gsLst>
            <a:gs pos="0">
              <a:srgbClr val="F79646">
                <a:lumMod val="110000"/>
                <a:satMod val="105000"/>
                <a:tint val="67000"/>
              </a:srgbClr>
            </a:gs>
            <a:gs pos="50000">
              <a:srgbClr val="F79646">
                <a:lumMod val="105000"/>
                <a:satMod val="103000"/>
                <a:tint val="73000"/>
              </a:srgbClr>
            </a:gs>
            <a:gs pos="100000">
              <a:srgbClr val="F79646">
                <a:lumMod val="105000"/>
                <a:satMod val="109000"/>
                <a:tint val="81000"/>
              </a:srgbClr>
            </a:gs>
          </a:gsLst>
          <a:lin ang="5400000" scaled="0"/>
        </a:gradFill>
        <a:ln w="6350" cap="flat" cmpd="sng" algn="ctr">
          <a:solidFill>
            <a:srgbClr val="F79646"/>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17</xdr:col>
      <xdr:colOff>586740</xdr:colOff>
      <xdr:row>8</xdr:row>
      <xdr:rowOff>15240</xdr:rowOff>
    </xdr:from>
    <xdr:to>
      <xdr:col>17</xdr:col>
      <xdr:colOff>792480</xdr:colOff>
      <xdr:row>8</xdr:row>
      <xdr:rowOff>259080</xdr:rowOff>
    </xdr:to>
    <xdr:sp macro="" textlink="">
      <xdr:nvSpPr>
        <xdr:cNvPr id="79" name="TextBox 78"/>
        <xdr:cNvSpPr txBox="1"/>
      </xdr:nvSpPr>
      <xdr:spPr>
        <a:xfrm>
          <a:off x="18966180" y="1082040"/>
          <a:ext cx="205740" cy="24384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17</xdr:col>
      <xdr:colOff>350520</xdr:colOff>
      <xdr:row>6</xdr:row>
      <xdr:rowOff>15240</xdr:rowOff>
    </xdr:from>
    <xdr:to>
      <xdr:col>17</xdr:col>
      <xdr:colOff>571500</xdr:colOff>
      <xdr:row>7</xdr:row>
      <xdr:rowOff>0</xdr:rowOff>
    </xdr:to>
    <xdr:sp macro="" textlink="">
      <xdr:nvSpPr>
        <xdr:cNvPr id="80" name="Rectangle 79">
          <a:extLst>
            <a:ext uri="{FF2B5EF4-FFF2-40B4-BE49-F238E27FC236}"/>
          </a:extLst>
        </xdr:cNvPr>
        <xdr:cNvSpPr/>
      </xdr:nvSpPr>
      <xdr:spPr>
        <a:xfrm>
          <a:off x="18729960" y="1082040"/>
          <a:ext cx="220980" cy="251460"/>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17</xdr:col>
      <xdr:colOff>586740</xdr:colOff>
      <xdr:row>6</xdr:row>
      <xdr:rowOff>15240</xdr:rowOff>
    </xdr:from>
    <xdr:to>
      <xdr:col>18</xdr:col>
      <xdr:colOff>0</xdr:colOff>
      <xdr:row>6</xdr:row>
      <xdr:rowOff>281940</xdr:rowOff>
    </xdr:to>
    <xdr:sp macro="" textlink="">
      <xdr:nvSpPr>
        <xdr:cNvPr id="81" name="TextBox 80"/>
        <xdr:cNvSpPr txBox="1"/>
      </xdr:nvSpPr>
      <xdr:spPr>
        <a:xfrm>
          <a:off x="12397740" y="1371600"/>
          <a:ext cx="236220" cy="266700"/>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17</xdr:col>
      <xdr:colOff>350520</xdr:colOff>
      <xdr:row>7</xdr:row>
      <xdr:rowOff>15240</xdr:rowOff>
    </xdr:from>
    <xdr:to>
      <xdr:col>17</xdr:col>
      <xdr:colOff>571500</xdr:colOff>
      <xdr:row>8</xdr:row>
      <xdr:rowOff>0</xdr:rowOff>
    </xdr:to>
    <xdr:sp macro="" textlink="">
      <xdr:nvSpPr>
        <xdr:cNvPr id="82" name="Rectangle 81">
          <a:extLst>
            <a:ext uri="{FF2B5EF4-FFF2-40B4-BE49-F238E27FC236}"/>
          </a:extLst>
        </xdr:cNvPr>
        <xdr:cNvSpPr/>
      </xdr:nvSpPr>
      <xdr:spPr>
        <a:xfrm>
          <a:off x="18729960" y="1082040"/>
          <a:ext cx="220980" cy="251460"/>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17</xdr:col>
      <xdr:colOff>586740</xdr:colOff>
      <xdr:row>7</xdr:row>
      <xdr:rowOff>15240</xdr:rowOff>
    </xdr:from>
    <xdr:to>
      <xdr:col>17</xdr:col>
      <xdr:colOff>815340</xdr:colOff>
      <xdr:row>7</xdr:row>
      <xdr:rowOff>274320</xdr:rowOff>
    </xdr:to>
    <xdr:sp macro="" textlink="">
      <xdr:nvSpPr>
        <xdr:cNvPr id="83" name="TextBox 82"/>
        <xdr:cNvSpPr txBox="1"/>
      </xdr:nvSpPr>
      <xdr:spPr>
        <a:xfrm>
          <a:off x="12397740" y="1661160"/>
          <a:ext cx="228600" cy="259080"/>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ctr"/>
        <a:lstStyle/>
        <a:p>
          <a:pPr algn="ctr"/>
          <a:r>
            <a:rPr lang="en-US" sz="1100" b="1" i="1"/>
            <a:t>I</a:t>
          </a:r>
        </a:p>
      </xdr:txBody>
    </xdr:sp>
    <xdr:clientData/>
  </xdr:twoCellAnchor>
  <xdr:twoCellAnchor>
    <xdr:from>
      <xdr:col>17</xdr:col>
      <xdr:colOff>350520</xdr:colOff>
      <xdr:row>8</xdr:row>
      <xdr:rowOff>15240</xdr:rowOff>
    </xdr:from>
    <xdr:to>
      <xdr:col>17</xdr:col>
      <xdr:colOff>571500</xdr:colOff>
      <xdr:row>9</xdr:row>
      <xdr:rowOff>0</xdr:rowOff>
    </xdr:to>
    <xdr:sp macro="" textlink="">
      <xdr:nvSpPr>
        <xdr:cNvPr id="84" name="Rectangle 83">
          <a:extLst>
            <a:ext uri="{FF2B5EF4-FFF2-40B4-BE49-F238E27FC236}"/>
          </a:extLst>
        </xdr:cNvPr>
        <xdr:cNvSpPr/>
      </xdr:nvSpPr>
      <xdr:spPr>
        <a:xfrm>
          <a:off x="18729960" y="1082040"/>
          <a:ext cx="220980" cy="251460"/>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panose="020F0502020204030204"/>
              <a:ea typeface="+mn-ea"/>
              <a:cs typeface="+mn-cs"/>
            </a:rPr>
            <a:t>P</a:t>
          </a:r>
        </a:p>
      </xdr:txBody>
    </xdr:sp>
    <xdr:clientData/>
  </xdr:twoCellAnchor>
  <xdr:twoCellAnchor>
    <xdr:from>
      <xdr:col>17</xdr:col>
      <xdr:colOff>586740</xdr:colOff>
      <xdr:row>8</xdr:row>
      <xdr:rowOff>15240</xdr:rowOff>
    </xdr:from>
    <xdr:to>
      <xdr:col>18</xdr:col>
      <xdr:colOff>7620</xdr:colOff>
      <xdr:row>8</xdr:row>
      <xdr:rowOff>281940</xdr:rowOff>
    </xdr:to>
    <xdr:sp macro="" textlink="">
      <xdr:nvSpPr>
        <xdr:cNvPr id="85" name="TextBox 84"/>
        <xdr:cNvSpPr txBox="1"/>
      </xdr:nvSpPr>
      <xdr:spPr>
        <a:xfrm>
          <a:off x="12397740" y="1950720"/>
          <a:ext cx="243840" cy="266700"/>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ctr"/>
        <a:lstStyle/>
        <a:p>
          <a:pPr algn="ctr"/>
          <a:r>
            <a:rPr lang="en-US" sz="1100" b="1" i="1"/>
            <a:t>I</a:t>
          </a:r>
        </a:p>
      </xdr:txBody>
    </xdr:sp>
    <xdr:clientData/>
  </xdr:twoCellAnchor>
  <mc:AlternateContent xmlns:mc="http://schemas.openxmlformats.org/markup-compatibility/2006">
    <mc:Choice xmlns:a14="http://schemas.microsoft.com/office/drawing/2010/main" Requires="a14">
      <xdr:twoCellAnchor editAs="oneCell">
        <xdr:from>
          <xdr:col>15</xdr:col>
          <xdr:colOff>327660</xdr:colOff>
          <xdr:row>10</xdr:row>
          <xdr:rowOff>182880</xdr:rowOff>
        </xdr:from>
        <xdr:to>
          <xdr:col>15</xdr:col>
          <xdr:colOff>1424940</xdr:colOff>
          <xdr:row>12</xdr:row>
          <xdr:rowOff>91440</xdr:rowOff>
        </xdr:to>
        <xdr:sp macro="" textlink="">
          <xdr:nvSpPr>
            <xdr:cNvPr id="2173" name="TCVN" hidden="1">
              <a:extLst>
                <a:ext uri="{63B3BB69-23CF-44E3-9099-C40C66FF867C}">
                  <a14:compatExt spid="_x0000_s21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22</xdr:col>
      <xdr:colOff>45720</xdr:colOff>
      <xdr:row>7</xdr:row>
      <xdr:rowOff>15240</xdr:rowOff>
    </xdr:from>
    <xdr:to>
      <xdr:col>22</xdr:col>
      <xdr:colOff>937260</xdr:colOff>
      <xdr:row>7</xdr:row>
      <xdr:rowOff>281940</xdr:rowOff>
    </xdr:to>
    <xdr:sp macro="" textlink="">
      <xdr:nvSpPr>
        <xdr:cNvPr id="110" name="Rounded Rectangle 109"/>
        <xdr:cNvSpPr/>
      </xdr:nvSpPr>
      <xdr:spPr>
        <a:xfrm>
          <a:off x="15262860" y="1661160"/>
          <a:ext cx="891540" cy="266700"/>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r>
            <a:rPr lang="en-US" sz="1100" b="1">
              <a:latin typeface="Times New Roman" panose="02020603050405020304" pitchFamily="18" charset="0"/>
              <a:cs typeface="Times New Roman" panose="02020603050405020304" pitchFamily="18" charset="0"/>
            </a:rPr>
            <a:t>PYC: Print </a:t>
          </a:r>
        </a:p>
      </xdr:txBody>
    </xdr:sp>
    <xdr:clientData/>
  </xdr:twoCellAnchor>
  <xdr:twoCellAnchor>
    <xdr:from>
      <xdr:col>23</xdr:col>
      <xdr:colOff>22860</xdr:colOff>
      <xdr:row>7</xdr:row>
      <xdr:rowOff>7620</xdr:rowOff>
    </xdr:from>
    <xdr:to>
      <xdr:col>23</xdr:col>
      <xdr:colOff>914400</xdr:colOff>
      <xdr:row>7</xdr:row>
      <xdr:rowOff>274320</xdr:rowOff>
    </xdr:to>
    <xdr:sp macro="" textlink="">
      <xdr:nvSpPr>
        <xdr:cNvPr id="112" name="Rounded Rectangle 111"/>
        <xdr:cNvSpPr/>
      </xdr:nvSpPr>
      <xdr:spPr>
        <a:xfrm>
          <a:off x="16093440" y="1653540"/>
          <a:ext cx="891540" cy="266700"/>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r>
            <a:rPr lang="en-US" sz="1100" b="1">
              <a:latin typeface="Times New Roman" panose="02020603050405020304" pitchFamily="18" charset="0"/>
              <a:cs typeface="Times New Roman" panose="02020603050405020304" pitchFamily="18" charset="0"/>
            </a:rPr>
            <a:t>NB: Print </a:t>
          </a:r>
        </a:p>
      </xdr:txBody>
    </xdr:sp>
    <xdr:clientData/>
  </xdr:twoCellAnchor>
  <xdr:twoCellAnchor>
    <xdr:from>
      <xdr:col>24</xdr:col>
      <xdr:colOff>15240</xdr:colOff>
      <xdr:row>7</xdr:row>
      <xdr:rowOff>15240</xdr:rowOff>
    </xdr:from>
    <xdr:to>
      <xdr:col>24</xdr:col>
      <xdr:colOff>906780</xdr:colOff>
      <xdr:row>7</xdr:row>
      <xdr:rowOff>281940</xdr:rowOff>
    </xdr:to>
    <xdr:sp macro="" textlink="">
      <xdr:nvSpPr>
        <xdr:cNvPr id="114" name="Rounded Rectangle 113"/>
        <xdr:cNvSpPr/>
      </xdr:nvSpPr>
      <xdr:spPr>
        <a:xfrm>
          <a:off x="17023080" y="1661160"/>
          <a:ext cx="891540" cy="266700"/>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r>
            <a:rPr lang="en-US" sz="1100" b="1">
              <a:latin typeface="Times New Roman" panose="02020603050405020304" pitchFamily="18" charset="0"/>
              <a:cs typeface="Times New Roman" panose="02020603050405020304" pitchFamily="18" charset="0"/>
            </a:rPr>
            <a:t>AB: Print </a:t>
          </a:r>
        </a:p>
      </xdr:txBody>
    </xdr:sp>
    <xdr:clientData/>
  </xdr:twoCellAnchor>
  <xdr:twoCellAnchor>
    <xdr:from>
      <xdr:col>22</xdr:col>
      <xdr:colOff>15240</xdr:colOff>
      <xdr:row>7</xdr:row>
      <xdr:rowOff>15240</xdr:rowOff>
    </xdr:from>
    <xdr:to>
      <xdr:col>22</xdr:col>
      <xdr:colOff>1082040</xdr:colOff>
      <xdr:row>7</xdr:row>
      <xdr:rowOff>281940</xdr:rowOff>
    </xdr:to>
    <xdr:sp macro="[0]!print_auto_PYC" textlink="">
      <xdr:nvSpPr>
        <xdr:cNvPr id="115" name="Rounded Rectangle 114"/>
        <xdr:cNvSpPr/>
      </xdr:nvSpPr>
      <xdr:spPr>
        <a:xfrm>
          <a:off x="15095220" y="1661160"/>
          <a:ext cx="1066800" cy="266700"/>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r>
            <a:rPr lang="en-US" sz="1100" b="1">
              <a:solidFill>
                <a:schemeClr val="bg1"/>
              </a:solidFill>
              <a:latin typeface="Times New Roman" panose="02020603050405020304" pitchFamily="18" charset="0"/>
              <a:cs typeface="Times New Roman" panose="02020603050405020304" pitchFamily="18" charset="0"/>
            </a:rPr>
            <a:t>PYC: Print </a:t>
          </a:r>
        </a:p>
      </xdr:txBody>
    </xdr:sp>
    <xdr:clientData/>
  </xdr:twoCellAnchor>
  <xdr:twoCellAnchor>
    <xdr:from>
      <xdr:col>22</xdr:col>
      <xdr:colOff>22860</xdr:colOff>
      <xdr:row>8</xdr:row>
      <xdr:rowOff>15240</xdr:rowOff>
    </xdr:from>
    <xdr:to>
      <xdr:col>22</xdr:col>
      <xdr:colOff>1082040</xdr:colOff>
      <xdr:row>8</xdr:row>
      <xdr:rowOff>281940</xdr:rowOff>
    </xdr:to>
    <xdr:sp macro="[0]!preview_auto_PYC" textlink="">
      <xdr:nvSpPr>
        <xdr:cNvPr id="116" name="Rounded Rectangle 115"/>
        <xdr:cNvSpPr/>
      </xdr:nvSpPr>
      <xdr:spPr>
        <a:xfrm>
          <a:off x="15102840" y="1950720"/>
          <a:ext cx="1059180" cy="266700"/>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r>
            <a:rPr lang="en-US" sz="1100" b="1">
              <a:solidFill>
                <a:schemeClr val="bg1"/>
              </a:solidFill>
              <a:latin typeface="Times New Roman" panose="02020603050405020304" pitchFamily="18" charset="0"/>
              <a:cs typeface="Times New Roman" panose="02020603050405020304" pitchFamily="18" charset="0"/>
            </a:rPr>
            <a:t>PYC: Preview </a:t>
          </a:r>
        </a:p>
      </xdr:txBody>
    </xdr:sp>
    <xdr:clientData/>
  </xdr:twoCellAnchor>
  <xdr:twoCellAnchor>
    <xdr:from>
      <xdr:col>23</xdr:col>
      <xdr:colOff>15240</xdr:colOff>
      <xdr:row>7</xdr:row>
      <xdr:rowOff>15240</xdr:rowOff>
    </xdr:from>
    <xdr:to>
      <xdr:col>23</xdr:col>
      <xdr:colOff>982980</xdr:colOff>
      <xdr:row>7</xdr:row>
      <xdr:rowOff>281940</xdr:rowOff>
    </xdr:to>
    <xdr:sp macro="[0]!print_auto_NB" textlink="">
      <xdr:nvSpPr>
        <xdr:cNvPr id="117" name="Rounded Rectangle 116"/>
        <xdr:cNvSpPr/>
      </xdr:nvSpPr>
      <xdr:spPr>
        <a:xfrm>
          <a:off x="16184880" y="1661160"/>
          <a:ext cx="967740" cy="266700"/>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r>
            <a:rPr lang="en-US" sz="1100" b="1">
              <a:solidFill>
                <a:schemeClr val="bg1"/>
              </a:solidFill>
              <a:latin typeface="Times New Roman" panose="02020603050405020304" pitchFamily="18" charset="0"/>
              <a:cs typeface="Times New Roman" panose="02020603050405020304" pitchFamily="18" charset="0"/>
            </a:rPr>
            <a:t>NB: Print </a:t>
          </a:r>
        </a:p>
      </xdr:txBody>
    </xdr:sp>
    <xdr:clientData/>
  </xdr:twoCellAnchor>
  <xdr:twoCellAnchor>
    <xdr:from>
      <xdr:col>24</xdr:col>
      <xdr:colOff>15240</xdr:colOff>
      <xdr:row>7</xdr:row>
      <xdr:rowOff>15240</xdr:rowOff>
    </xdr:from>
    <xdr:to>
      <xdr:col>24</xdr:col>
      <xdr:colOff>982980</xdr:colOff>
      <xdr:row>7</xdr:row>
      <xdr:rowOff>281940</xdr:rowOff>
    </xdr:to>
    <xdr:sp macro="[0]!print_auto_AB" textlink="">
      <xdr:nvSpPr>
        <xdr:cNvPr id="119" name="Rounded Rectangle 118"/>
        <xdr:cNvSpPr/>
      </xdr:nvSpPr>
      <xdr:spPr>
        <a:xfrm>
          <a:off x="17190720" y="1661160"/>
          <a:ext cx="967740" cy="266700"/>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r>
            <a:rPr lang="en-US" sz="1100" b="1">
              <a:solidFill>
                <a:schemeClr val="bg1"/>
              </a:solidFill>
              <a:latin typeface="Times New Roman" panose="02020603050405020304" pitchFamily="18" charset="0"/>
              <a:cs typeface="Times New Roman" panose="02020603050405020304" pitchFamily="18" charset="0"/>
            </a:rPr>
            <a:t>AB: Print </a:t>
          </a:r>
        </a:p>
      </xdr:txBody>
    </xdr:sp>
    <xdr:clientData/>
  </xdr:twoCellAnchor>
  <xdr:twoCellAnchor>
    <xdr:from>
      <xdr:col>22</xdr:col>
      <xdr:colOff>167640</xdr:colOff>
      <xdr:row>3</xdr:row>
      <xdr:rowOff>15240</xdr:rowOff>
    </xdr:from>
    <xdr:to>
      <xdr:col>23</xdr:col>
      <xdr:colOff>259080</xdr:colOff>
      <xdr:row>4</xdr:row>
      <xdr:rowOff>205740</xdr:rowOff>
    </xdr:to>
    <xdr:sp macro="[0]!INAUTO" textlink="">
      <xdr:nvSpPr>
        <xdr:cNvPr id="121" name="Rounded Rectangle 120"/>
        <xdr:cNvSpPr/>
      </xdr:nvSpPr>
      <xdr:spPr>
        <a:xfrm>
          <a:off x="15247620" y="655320"/>
          <a:ext cx="1181100" cy="403860"/>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r>
            <a:rPr lang="en-US" sz="1100" b="1">
              <a:latin typeface="Times New Roman" panose="02020603050405020304" pitchFamily="18" charset="0"/>
              <a:cs typeface="Times New Roman" panose="02020603050405020304" pitchFamily="18" charset="0"/>
            </a:rPr>
            <a:t>  </a:t>
          </a:r>
          <a:r>
            <a:rPr lang="en-US" sz="1100" b="1">
              <a:solidFill>
                <a:schemeClr val="bg1"/>
              </a:solidFill>
              <a:latin typeface="Times New Roman" panose="02020603050405020304" pitchFamily="18" charset="0"/>
              <a:cs typeface="Times New Roman" panose="02020603050405020304" pitchFamily="18" charset="0"/>
            </a:rPr>
            <a:t>PRINT</a:t>
          </a:r>
          <a:r>
            <a:rPr lang="en-US" sz="1100" b="1" baseline="0">
              <a:solidFill>
                <a:schemeClr val="bg1"/>
              </a:solidFill>
              <a:latin typeface="Times New Roman" panose="02020603050405020304" pitchFamily="18" charset="0"/>
              <a:cs typeface="Times New Roman" panose="02020603050405020304" pitchFamily="18" charset="0"/>
            </a:rPr>
            <a:t> ALL</a:t>
          </a:r>
          <a:endParaRPr lang="en-US" sz="1100" b="1">
            <a:solidFill>
              <a:schemeClr val="bg1"/>
            </a:solidFill>
            <a:latin typeface="Times New Roman" panose="02020603050405020304" pitchFamily="18" charset="0"/>
            <a:cs typeface="Times New Roman" panose="02020603050405020304" pitchFamily="18" charset="0"/>
          </a:endParaRPr>
        </a:p>
      </xdr:txBody>
    </xdr:sp>
    <xdr:clientData/>
  </xdr:twoCellAnchor>
  <xdr:twoCellAnchor>
    <xdr:from>
      <xdr:col>23</xdr:col>
      <xdr:colOff>487680</xdr:colOff>
      <xdr:row>3</xdr:row>
      <xdr:rowOff>15240</xdr:rowOff>
    </xdr:from>
    <xdr:to>
      <xdr:col>24</xdr:col>
      <xdr:colOff>792480</xdr:colOff>
      <xdr:row>4</xdr:row>
      <xdr:rowOff>205740</xdr:rowOff>
    </xdr:to>
    <xdr:sp macro="[0]!XEMAUTO" textlink="">
      <xdr:nvSpPr>
        <xdr:cNvPr id="122" name="Rounded Rectangle 121"/>
        <xdr:cNvSpPr/>
      </xdr:nvSpPr>
      <xdr:spPr>
        <a:xfrm>
          <a:off x="16657320" y="655320"/>
          <a:ext cx="1310640" cy="403860"/>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r>
            <a:rPr lang="en-US" sz="1100" b="1">
              <a:latin typeface="Times New Roman" panose="02020603050405020304" pitchFamily="18" charset="0"/>
              <a:cs typeface="Times New Roman" panose="02020603050405020304" pitchFamily="18" charset="0"/>
            </a:rPr>
            <a:t>  </a:t>
          </a:r>
          <a:r>
            <a:rPr lang="en-US" sz="1100" b="1">
              <a:solidFill>
                <a:schemeClr val="bg1"/>
              </a:solidFill>
              <a:latin typeface="Times New Roman" panose="02020603050405020304" pitchFamily="18" charset="0"/>
              <a:cs typeface="Times New Roman" panose="02020603050405020304" pitchFamily="18" charset="0"/>
            </a:rPr>
            <a:t>PREVIEW</a:t>
          </a:r>
          <a:r>
            <a:rPr lang="en-US" sz="1100" b="1" baseline="0">
              <a:solidFill>
                <a:schemeClr val="bg1"/>
              </a:solidFill>
              <a:latin typeface="Times New Roman" panose="02020603050405020304" pitchFamily="18" charset="0"/>
              <a:cs typeface="Times New Roman" panose="02020603050405020304" pitchFamily="18" charset="0"/>
            </a:rPr>
            <a:t> ALL</a:t>
          </a:r>
          <a:endParaRPr lang="en-US" sz="1100" b="1">
            <a:solidFill>
              <a:schemeClr val="bg1"/>
            </a:solidFill>
            <a:latin typeface="Times New Roman" panose="02020603050405020304" pitchFamily="18" charset="0"/>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editAs="oneCell">
        <xdr:from>
          <xdr:col>22</xdr:col>
          <xdr:colOff>144780</xdr:colOff>
          <xdr:row>5</xdr:row>
          <xdr:rowOff>7620</xdr:rowOff>
        </xdr:from>
        <xdr:to>
          <xdr:col>24</xdr:col>
          <xdr:colOff>411480</xdr:colOff>
          <xdr:row>5</xdr:row>
          <xdr:rowOff>137160</xdr:rowOff>
        </xdr:to>
        <xdr:sp macro="" textlink="">
          <xdr:nvSpPr>
            <xdr:cNvPr id="2179" name="Check Box 131" descr="Sắp xếp ngày tháng  tăng dần theo cột L" hidden="1">
              <a:extLst>
                <a:ext uri="{63B3BB69-23CF-44E3-9099-C40C66FF867C}">
                  <a14:compatExt spid="_x0000_s2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Sắp xếp ngày tháng  tăng dần theo cột L</a:t>
              </a:r>
            </a:p>
          </xdr:txBody>
        </xdr:sp>
        <xdr:clientData/>
      </xdr:twoCellAnchor>
    </mc:Choice>
    <mc:Fallback/>
  </mc:AlternateContent>
  <xdr:twoCellAnchor>
    <xdr:from>
      <xdr:col>23</xdr:col>
      <xdr:colOff>15240</xdr:colOff>
      <xdr:row>8</xdr:row>
      <xdr:rowOff>15240</xdr:rowOff>
    </xdr:from>
    <xdr:to>
      <xdr:col>23</xdr:col>
      <xdr:colOff>990600</xdr:colOff>
      <xdr:row>8</xdr:row>
      <xdr:rowOff>281940</xdr:rowOff>
    </xdr:to>
    <xdr:sp macro="[0]!preview_auto_NB" textlink="">
      <xdr:nvSpPr>
        <xdr:cNvPr id="123" name="Rounded Rectangle 122"/>
        <xdr:cNvSpPr/>
      </xdr:nvSpPr>
      <xdr:spPr>
        <a:xfrm>
          <a:off x="16184880" y="1950720"/>
          <a:ext cx="975360" cy="266700"/>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r>
            <a:rPr lang="en-US" sz="1100" b="1">
              <a:solidFill>
                <a:schemeClr val="bg1"/>
              </a:solidFill>
              <a:latin typeface="Times New Roman" panose="02020603050405020304" pitchFamily="18" charset="0"/>
              <a:cs typeface="Times New Roman" panose="02020603050405020304" pitchFamily="18" charset="0"/>
            </a:rPr>
            <a:t>NB: Preview </a:t>
          </a:r>
        </a:p>
      </xdr:txBody>
    </xdr:sp>
    <xdr:clientData/>
  </xdr:twoCellAnchor>
  <xdr:twoCellAnchor>
    <xdr:from>
      <xdr:col>24</xdr:col>
      <xdr:colOff>15240</xdr:colOff>
      <xdr:row>8</xdr:row>
      <xdr:rowOff>15240</xdr:rowOff>
    </xdr:from>
    <xdr:to>
      <xdr:col>24</xdr:col>
      <xdr:colOff>990600</xdr:colOff>
      <xdr:row>8</xdr:row>
      <xdr:rowOff>281940</xdr:rowOff>
    </xdr:to>
    <xdr:sp macro="[0]!preview_auto_AB" textlink="">
      <xdr:nvSpPr>
        <xdr:cNvPr id="124" name="Rounded Rectangle 123"/>
        <xdr:cNvSpPr/>
      </xdr:nvSpPr>
      <xdr:spPr>
        <a:xfrm>
          <a:off x="17190720" y="1950720"/>
          <a:ext cx="975360" cy="266700"/>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r>
            <a:rPr lang="en-US" sz="1100" b="1">
              <a:solidFill>
                <a:schemeClr val="bg1"/>
              </a:solidFill>
              <a:latin typeface="Times New Roman" panose="02020603050405020304" pitchFamily="18" charset="0"/>
              <a:cs typeface="Times New Roman" panose="02020603050405020304" pitchFamily="18" charset="0"/>
            </a:rPr>
            <a:t>AB: Preview </a:t>
          </a:r>
        </a:p>
      </xdr:txBody>
    </xdr:sp>
    <xdr:clientData/>
  </xdr:twoCellAnchor>
  <mc:AlternateContent xmlns:mc="http://schemas.openxmlformats.org/markup-compatibility/2006">
    <mc:Choice xmlns:a14="http://schemas.microsoft.com/office/drawing/2010/main" Requires="a14">
      <xdr:twoCellAnchor>
        <xdr:from>
          <xdr:col>3</xdr:col>
          <xdr:colOff>38100</xdr:colOff>
          <xdr:row>1</xdr:row>
          <xdr:rowOff>15240</xdr:rowOff>
        </xdr:from>
        <xdr:to>
          <xdr:col>3</xdr:col>
          <xdr:colOff>922020</xdr:colOff>
          <xdr:row>2</xdr:row>
          <xdr:rowOff>190500</xdr:rowOff>
        </xdr:to>
        <xdr:sp macro="" textlink="">
          <xdr:nvSpPr>
            <xdr:cNvPr id="2180" name="Button 132" hidden="1">
              <a:extLst>
                <a:ext uri="{63B3BB69-23CF-44E3-9099-C40C66FF867C}">
                  <a14:compatExt spid="_x0000_s218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100" b="1" i="0" u="none" strike="noStrike" baseline="0">
                  <a:solidFill>
                    <a:srgbClr val="000000"/>
                  </a:solidFill>
                  <a:latin typeface="Times New Roman"/>
                  <a:cs typeface="Times New Roman"/>
                </a:rPr>
                <a:t>Đánh số BB</a:t>
              </a:r>
            </a:p>
          </xdr:txBody>
        </xdr:sp>
        <xdr:clientData fPrintsWithSheet="0"/>
      </xdr:twoCellAnchor>
    </mc:Choice>
    <mc:Fallback/>
  </mc:AlternateContent>
  <xdr:twoCellAnchor>
    <xdr:from>
      <xdr:col>13</xdr:col>
      <xdr:colOff>15240</xdr:colOff>
      <xdr:row>0</xdr:row>
      <xdr:rowOff>243840</xdr:rowOff>
    </xdr:from>
    <xdr:to>
      <xdr:col>13</xdr:col>
      <xdr:colOff>251460</xdr:colOff>
      <xdr:row>0</xdr:row>
      <xdr:rowOff>358140</xdr:rowOff>
    </xdr:to>
    <xdr:sp macro="" textlink="">
      <xdr:nvSpPr>
        <xdr:cNvPr id="15" name="Right Arrow 14"/>
        <xdr:cNvSpPr/>
      </xdr:nvSpPr>
      <xdr:spPr>
        <a:xfrm>
          <a:off x="12016740" y="243840"/>
          <a:ext cx="236220" cy="1143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53340</xdr:colOff>
      <xdr:row>0</xdr:row>
      <xdr:rowOff>45720</xdr:rowOff>
    </xdr:from>
    <xdr:to>
      <xdr:col>1</xdr:col>
      <xdr:colOff>335280</xdr:colOff>
      <xdr:row>0</xdr:row>
      <xdr:rowOff>297180</xdr:rowOff>
    </xdr:to>
    <xdr:sp macro="" textlink="">
      <xdr:nvSpPr>
        <xdr:cNvPr id="3" name="Rectangle 2">
          <a:hlinkClick xmlns:r="http://schemas.openxmlformats.org/officeDocument/2006/relationships" r:id="rId5"/>
        </xdr:cNvPr>
        <xdr:cNvSpPr/>
      </xdr:nvSpPr>
      <xdr:spPr>
        <a:xfrm>
          <a:off x="53340" y="45720"/>
          <a:ext cx="632460" cy="251460"/>
        </a:xfrm>
        <a:prstGeom prst="rect">
          <a:avLst/>
        </a:prstGeom>
        <a:ln>
          <a:solidFill>
            <a:srgbClr val="0000FF"/>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b="1">
              <a:solidFill>
                <a:schemeClr val="tx1"/>
              </a:solidFill>
              <a:latin typeface="Times New Roman" panose="02020603050405020304" pitchFamily="18" charset="0"/>
              <a:cs typeface="Times New Roman" panose="02020603050405020304" pitchFamily="18" charset="0"/>
            </a:rPr>
            <a:t>&gt;&gt;&gt;NB</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76200</xdr:colOff>
          <xdr:row>2</xdr:row>
          <xdr:rowOff>38100</xdr:rowOff>
        </xdr:from>
        <xdr:to>
          <xdr:col>8</xdr:col>
          <xdr:colOff>533400</xdr:colOff>
          <xdr:row>5</xdr:row>
          <xdr:rowOff>99060</xdr:rowOff>
        </xdr:to>
        <xdr:sp macro="" textlink="">
          <xdr:nvSpPr>
            <xdr:cNvPr id="4097" name="Spinner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8</xdr:col>
      <xdr:colOff>15240</xdr:colOff>
      <xdr:row>0</xdr:row>
      <xdr:rowOff>7620</xdr:rowOff>
    </xdr:from>
    <xdr:to>
      <xdr:col>9</xdr:col>
      <xdr:colOff>0</xdr:colOff>
      <xdr:row>0</xdr:row>
      <xdr:rowOff>274320</xdr:rowOff>
    </xdr:to>
    <xdr:sp macro="" textlink="">
      <xdr:nvSpPr>
        <xdr:cNvPr id="2" name="Rectangle 1">
          <a:hlinkClick xmlns:r="http://schemas.openxmlformats.org/officeDocument/2006/relationships" r:id="rId1"/>
        </xdr:cNvPr>
        <xdr:cNvSpPr/>
      </xdr:nvSpPr>
      <xdr:spPr>
        <a:xfrm>
          <a:off x="6172200" y="7620"/>
          <a:ext cx="640080" cy="266700"/>
        </a:xfrm>
        <a:prstGeom prst="rect">
          <a:avLst/>
        </a:prstGeom>
        <a:ln>
          <a:solidFill>
            <a:srgbClr val="0000FF"/>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000">
              <a:solidFill>
                <a:schemeClr val="tx1"/>
              </a:solidFill>
              <a:latin typeface="Times New Roman" panose="02020603050405020304" pitchFamily="18" charset="0"/>
              <a:cs typeface="Times New Roman" panose="02020603050405020304" pitchFamily="18" charset="0"/>
            </a:rPr>
            <a:t>&gt;&gt;&gt;DM</a:t>
          </a:r>
        </a:p>
      </xdr:txBody>
    </xdr:sp>
    <xdr:clientData/>
  </xdr:twoCellAnchor>
  <mc:AlternateContent xmlns:mc="http://schemas.openxmlformats.org/markup-compatibility/2006">
    <mc:Choice xmlns:a14="http://schemas.microsoft.com/office/drawing/2010/main" Requires="a14">
      <xdr:twoCellAnchor>
        <xdr:from>
          <xdr:col>13</xdr:col>
          <xdr:colOff>45720</xdr:colOff>
          <xdr:row>1</xdr:row>
          <xdr:rowOff>15240</xdr:rowOff>
        </xdr:from>
        <xdr:to>
          <xdr:col>14</xdr:col>
          <xdr:colOff>15240</xdr:colOff>
          <xdr:row>2</xdr:row>
          <xdr:rowOff>228600</xdr:rowOff>
        </xdr:to>
        <xdr:sp macro="" textlink="">
          <xdr:nvSpPr>
            <xdr:cNvPr id="4102" name="Button 6" hidden="1">
              <a:extLst>
                <a:ext uri="{63B3BB69-23CF-44E3-9099-C40C66FF867C}">
                  <a14:compatExt spid="_x0000_s4102"/>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100" b="1" i="0" u="none" strike="noStrike" baseline="0">
                  <a:solidFill>
                    <a:srgbClr val="000000"/>
                  </a:solidFill>
                  <a:latin typeface="Times New Roman"/>
                  <a:cs typeface="Times New Roman"/>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38100</xdr:colOff>
          <xdr:row>1</xdr:row>
          <xdr:rowOff>15240</xdr:rowOff>
        </xdr:from>
        <xdr:to>
          <xdr:col>14</xdr:col>
          <xdr:colOff>624840</xdr:colOff>
          <xdr:row>2</xdr:row>
          <xdr:rowOff>220980</xdr:rowOff>
        </xdr:to>
        <xdr:sp macro="" textlink="">
          <xdr:nvSpPr>
            <xdr:cNvPr id="4103" name="Button 7" hidden="1">
              <a:extLst>
                <a:ext uri="{63B3BB69-23CF-44E3-9099-C40C66FF867C}">
                  <a14:compatExt spid="_x0000_s410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100" b="1" i="0" u="none" strike="noStrike" baseline="0">
                  <a:solidFill>
                    <a:srgbClr val="000000"/>
                  </a:solidFill>
                  <a:latin typeface="Times New Roman"/>
                  <a:cs typeface="Times New Roman"/>
                </a:rPr>
                <a:t>Preview</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53340</xdr:colOff>
          <xdr:row>2</xdr:row>
          <xdr:rowOff>22860</xdr:rowOff>
        </xdr:from>
        <xdr:to>
          <xdr:col>8</xdr:col>
          <xdr:colOff>510540</xdr:colOff>
          <xdr:row>5</xdr:row>
          <xdr:rowOff>83820</xdr:rowOff>
        </xdr:to>
        <xdr:sp macro="" textlink="">
          <xdr:nvSpPr>
            <xdr:cNvPr id="8193" name="Spinner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8</xdr:col>
      <xdr:colOff>22860</xdr:colOff>
      <xdr:row>0</xdr:row>
      <xdr:rowOff>7620</xdr:rowOff>
    </xdr:from>
    <xdr:to>
      <xdr:col>9</xdr:col>
      <xdr:colOff>60960</xdr:colOff>
      <xdr:row>1</xdr:row>
      <xdr:rowOff>0</xdr:rowOff>
    </xdr:to>
    <xdr:sp macro="" textlink="">
      <xdr:nvSpPr>
        <xdr:cNvPr id="3" name="Rectangle 2">
          <a:hlinkClick xmlns:r="http://schemas.openxmlformats.org/officeDocument/2006/relationships" r:id="rId1"/>
        </xdr:cNvPr>
        <xdr:cNvSpPr/>
      </xdr:nvSpPr>
      <xdr:spPr>
        <a:xfrm>
          <a:off x="5509260" y="7620"/>
          <a:ext cx="647700" cy="236220"/>
        </a:xfrm>
        <a:prstGeom prst="rect">
          <a:avLst/>
        </a:prstGeom>
        <a:ln>
          <a:solidFill>
            <a:srgbClr val="0000FF"/>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a:solidFill>
                <a:sysClr val="windowText" lastClr="000000"/>
              </a:solidFill>
              <a:latin typeface="Times New Roman" panose="02020603050405020304" pitchFamily="18" charset="0"/>
              <a:cs typeface="Times New Roman" panose="02020603050405020304" pitchFamily="18" charset="0"/>
            </a:rPr>
            <a:t>&gt;&gt;&gt;DM</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53340</xdr:colOff>
          <xdr:row>2</xdr:row>
          <xdr:rowOff>22860</xdr:rowOff>
        </xdr:from>
        <xdr:to>
          <xdr:col>8</xdr:col>
          <xdr:colOff>510540</xdr:colOff>
          <xdr:row>5</xdr:row>
          <xdr:rowOff>83820</xdr:rowOff>
        </xdr:to>
        <xdr:sp macro="" textlink="">
          <xdr:nvSpPr>
            <xdr:cNvPr id="6145" name="Spinner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8</xdr:col>
      <xdr:colOff>22860</xdr:colOff>
      <xdr:row>0</xdr:row>
      <xdr:rowOff>7620</xdr:rowOff>
    </xdr:from>
    <xdr:to>
      <xdr:col>9</xdr:col>
      <xdr:colOff>60960</xdr:colOff>
      <xdr:row>1</xdr:row>
      <xdr:rowOff>0</xdr:rowOff>
    </xdr:to>
    <xdr:sp macro="" textlink="">
      <xdr:nvSpPr>
        <xdr:cNvPr id="2" name="Rectangle 1">
          <a:hlinkClick xmlns:r="http://schemas.openxmlformats.org/officeDocument/2006/relationships" r:id="rId1"/>
        </xdr:cNvPr>
        <xdr:cNvSpPr/>
      </xdr:nvSpPr>
      <xdr:spPr>
        <a:xfrm>
          <a:off x="5509260" y="7620"/>
          <a:ext cx="647700" cy="236220"/>
        </a:xfrm>
        <a:prstGeom prst="rect">
          <a:avLst/>
        </a:prstGeom>
        <a:ln>
          <a:solidFill>
            <a:srgbClr val="0000FF"/>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a:solidFill>
                <a:sysClr val="windowText" lastClr="000000"/>
              </a:solidFill>
              <a:latin typeface="Times New Roman" panose="02020603050405020304" pitchFamily="18" charset="0"/>
              <a:cs typeface="Times New Roman" panose="02020603050405020304" pitchFamily="18" charset="0"/>
            </a:rPr>
            <a:t>&gt;&gt;&gt;DM</a:t>
          </a: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53340</xdr:colOff>
          <xdr:row>2</xdr:row>
          <xdr:rowOff>22860</xdr:rowOff>
        </xdr:from>
        <xdr:to>
          <xdr:col>8</xdr:col>
          <xdr:colOff>510540</xdr:colOff>
          <xdr:row>5</xdr:row>
          <xdr:rowOff>83820</xdr:rowOff>
        </xdr:to>
        <xdr:sp macro="" textlink="">
          <xdr:nvSpPr>
            <xdr:cNvPr id="10241" name="Spinner 1" hidden="1">
              <a:extLst>
                <a:ext uri="{63B3BB69-23CF-44E3-9099-C40C66FF867C}">
                  <a14:compatExt spid="_x0000_s10241"/>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8</xdr:col>
      <xdr:colOff>22860</xdr:colOff>
      <xdr:row>0</xdr:row>
      <xdr:rowOff>7620</xdr:rowOff>
    </xdr:from>
    <xdr:to>
      <xdr:col>9</xdr:col>
      <xdr:colOff>60960</xdr:colOff>
      <xdr:row>1</xdr:row>
      <xdr:rowOff>0</xdr:rowOff>
    </xdr:to>
    <xdr:sp macro="" textlink="">
      <xdr:nvSpPr>
        <xdr:cNvPr id="3" name="Rectangle 2">
          <a:hlinkClick xmlns:r="http://schemas.openxmlformats.org/officeDocument/2006/relationships" r:id="rId1"/>
        </xdr:cNvPr>
        <xdr:cNvSpPr/>
      </xdr:nvSpPr>
      <xdr:spPr>
        <a:xfrm>
          <a:off x="5509260" y="7620"/>
          <a:ext cx="647700" cy="236220"/>
        </a:xfrm>
        <a:prstGeom prst="rect">
          <a:avLst/>
        </a:prstGeom>
        <a:ln>
          <a:solidFill>
            <a:srgbClr val="0000FF"/>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a:solidFill>
                <a:sysClr val="windowText" lastClr="000000"/>
              </a:solidFill>
              <a:latin typeface="Times New Roman" panose="02020603050405020304" pitchFamily="18" charset="0"/>
              <a:cs typeface="Times New Roman" panose="02020603050405020304" pitchFamily="18" charset="0"/>
            </a:rPr>
            <a:t>&gt;&gt;&gt;DM</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15240</xdr:colOff>
      <xdr:row>0</xdr:row>
      <xdr:rowOff>22860</xdr:rowOff>
    </xdr:from>
    <xdr:to>
      <xdr:col>7</xdr:col>
      <xdr:colOff>15240</xdr:colOff>
      <xdr:row>0</xdr:row>
      <xdr:rowOff>259080</xdr:rowOff>
    </xdr:to>
    <xdr:sp macro="" textlink="">
      <xdr:nvSpPr>
        <xdr:cNvPr id="2" name="Rectangle 1">
          <a:hlinkClick xmlns:r="http://schemas.openxmlformats.org/officeDocument/2006/relationships" r:id="rId1"/>
        </xdr:cNvPr>
        <xdr:cNvSpPr/>
      </xdr:nvSpPr>
      <xdr:spPr>
        <a:xfrm>
          <a:off x="5996940" y="22860"/>
          <a:ext cx="685800" cy="236220"/>
        </a:xfrm>
        <a:prstGeom prst="rect">
          <a:avLst/>
        </a:prstGeom>
        <a:ln>
          <a:solidFill>
            <a:srgbClr val="0000FF"/>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a:solidFill>
                <a:schemeClr val="tx1"/>
              </a:solidFill>
              <a:latin typeface="Times New Roman" panose="02020603050405020304" pitchFamily="18" charset="0"/>
              <a:cs typeface="Times New Roman" panose="02020603050405020304" pitchFamily="18" charset="0"/>
            </a:rPr>
            <a:t>&gt;&gt;&gt;DM</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THIENQUANG\Soketoan\KT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huong\e\Thap%20KTDT%2039B\Cang%20sai%20gon\Thanh%20toan\QTCT%20Sua%20chua%20bai%20RT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11"/>
      <sheetName val="3331"/>
      <sheetName val="3334"/>
      <sheetName val="3338"/>
      <sheetName val="133 "/>
      <sheetName val="131"/>
      <sheetName val="211"/>
      <sheetName val="334"/>
      <sheetName val="511"/>
      <sheetName val="632"/>
      <sheetName val="642"/>
      <sheetName val="911"/>
      <sheetName val="421"/>
      <sheetName val="CANDOI"/>
      <sheetName val="CDPS"/>
      <sheetName val="CDKT"/>
      <sheetName val="KQKD_I"/>
      <sheetName val="KQKD_II"/>
      <sheetName val="KQKD_III"/>
      <sheetName val="LCTT"/>
      <sheetName val="TMBBTC"/>
      <sheetName val="TKTNDN2001"/>
      <sheetName val="156"/>
      <sheetName val="156,55"/>
      <sheetName val="156,80"/>
      <sheetName val="156,2"/>
      <sheetName val="156,3"/>
      <sheetName val="156,4"/>
      <sheetName val="156,5"/>
      <sheetName val="156,6"/>
      <sheetName val="156,7"/>
      <sheetName val="156,8"/>
      <sheetName val="156,9"/>
      <sheetName val="156,10"/>
      <sheetName val="XL4Popp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TKKPHI"/>
      <sheetName val="DUTOAN"/>
      <sheetName val="DMVT"/>
      <sheetName val="THVATTU"/>
      <sheetName val="Tong hop thanh toan"/>
      <sheetName val="Bang thanh toan."/>
      <sheetName val="Bang phan tích"/>
      <sheetName val="Tong hop VT"/>
      <sheetName val="Ptich hoa don"/>
      <sheetName val="may,"/>
      <sheetName val="Hoa don,"/>
      <sheetName val="PTGTVLK"/>
      <sheetName val="GT Vl khac"/>
      <sheetName val="Van khuon va sat"/>
      <sheetName val="catdasatthep"/>
      <sheetName val="BTN"/>
      <sheetName val="May"/>
      <sheetName val="Hoa don"/>
      <sheetName val="Tong hop VT (2)"/>
      <sheetName val="Phan tich CT"/>
      <sheetName val="can doi"/>
      <sheetName val="da"/>
      <sheetName val="cat"/>
      <sheetName val="DG DUTOAN"/>
      <sheetName val="UBVG"/>
      <sheetName val="PrintDialog"/>
      <sheetName val="AboutDialog"/>
      <sheetName val="XL4Popp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trlProp" Target="../ctrlProps/ctrlProp7.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trlProp" Target="../ctrlProps/ctrlProp8.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A47"/>
  <sheetViews>
    <sheetView showGridLines="0" view="pageBreakPreview" zoomScaleNormal="85" zoomScaleSheetLayoutView="100" workbookViewId="0">
      <pane ySplit="1" topLeftCell="A2" activePane="bottomLeft" state="frozen"/>
      <selection activeCell="F26" sqref="F26"/>
      <selection pane="bottomLeft" activeCell="AH8" sqref="AH8"/>
    </sheetView>
  </sheetViews>
  <sheetFormatPr defaultRowHeight="15.6" x14ac:dyDescent="0.3"/>
  <cols>
    <col min="1" max="26" width="3.33203125" style="4" customWidth="1"/>
    <col min="27" max="31" width="5.6640625" style="4" customWidth="1"/>
    <col min="32" max="16384" width="8.88671875" style="4"/>
  </cols>
  <sheetData>
    <row r="1" spans="1:27" s="3" customFormat="1" ht="13.8" thickBot="1" x14ac:dyDescent="0.3">
      <c r="A1" s="2">
        <v>1</v>
      </c>
      <c r="B1" s="2">
        <v>2</v>
      </c>
      <c r="C1" s="2">
        <v>3</v>
      </c>
      <c r="D1" s="2">
        <v>4</v>
      </c>
      <c r="E1" s="2">
        <v>5</v>
      </c>
      <c r="F1" s="2">
        <v>6</v>
      </c>
      <c r="G1" s="2">
        <v>7</v>
      </c>
      <c r="H1" s="2">
        <v>8</v>
      </c>
      <c r="I1" s="2">
        <v>9</v>
      </c>
      <c r="J1" s="2">
        <v>10</v>
      </c>
      <c r="K1" s="2">
        <v>11</v>
      </c>
      <c r="L1" s="2">
        <v>12</v>
      </c>
      <c r="M1" s="2">
        <v>13</v>
      </c>
      <c r="N1" s="2">
        <v>14</v>
      </c>
      <c r="O1" s="2">
        <v>15</v>
      </c>
      <c r="P1" s="2">
        <v>16</v>
      </c>
      <c r="Q1" s="2">
        <v>17</v>
      </c>
      <c r="R1" s="2">
        <v>18</v>
      </c>
      <c r="S1" s="2">
        <v>19</v>
      </c>
      <c r="T1" s="2">
        <v>20</v>
      </c>
      <c r="U1" s="2">
        <v>21</v>
      </c>
      <c r="V1" s="2">
        <v>22</v>
      </c>
      <c r="W1" s="2">
        <v>23</v>
      </c>
      <c r="X1" s="2">
        <v>24</v>
      </c>
      <c r="Y1" s="2">
        <v>25</v>
      </c>
      <c r="Z1" s="2">
        <v>26</v>
      </c>
    </row>
    <row r="2" spans="1:27" ht="16.2" thickTop="1" x14ac:dyDescent="0.3">
      <c r="A2" s="205" t="str">
        <f>TTDA!H18</f>
        <v>Công ty Cổ phần Xây dựng Cầu đường 369</v>
      </c>
      <c r="B2" s="206"/>
      <c r="C2" s="206"/>
      <c r="D2" s="206"/>
      <c r="E2" s="206"/>
      <c r="F2" s="206"/>
      <c r="G2" s="206"/>
      <c r="H2" s="206"/>
      <c r="I2" s="206"/>
      <c r="J2" s="206"/>
      <c r="K2" s="206"/>
      <c r="L2" s="206"/>
      <c r="M2" s="206"/>
      <c r="N2" s="206"/>
      <c r="O2" s="206"/>
      <c r="P2" s="206"/>
      <c r="Q2" s="206"/>
      <c r="R2" s="206"/>
      <c r="S2" s="206"/>
      <c r="T2" s="206"/>
      <c r="U2" s="206"/>
      <c r="V2" s="206"/>
      <c r="W2" s="206"/>
      <c r="X2" s="206"/>
      <c r="Y2" s="206"/>
      <c r="Z2" s="207"/>
    </row>
    <row r="3" spans="1:27" x14ac:dyDescent="0.3">
      <c r="A3" s="208"/>
      <c r="B3" s="209"/>
      <c r="C3" s="209"/>
      <c r="D3" s="209"/>
      <c r="E3" s="209"/>
      <c r="F3" s="209"/>
      <c r="G3" s="209"/>
      <c r="H3" s="209"/>
      <c r="I3" s="209"/>
      <c r="J3" s="209"/>
      <c r="K3" s="209"/>
      <c r="L3" s="209"/>
      <c r="M3" s="209"/>
      <c r="N3" s="209"/>
      <c r="O3" s="209"/>
      <c r="P3" s="209"/>
      <c r="Q3" s="209"/>
      <c r="R3" s="209"/>
      <c r="S3" s="209"/>
      <c r="T3" s="209"/>
      <c r="U3" s="209"/>
      <c r="V3" s="209"/>
      <c r="W3" s="209"/>
      <c r="X3" s="209"/>
      <c r="Y3" s="209"/>
      <c r="Z3" s="210"/>
    </row>
    <row r="4" spans="1:27" x14ac:dyDescent="0.3">
      <c r="A4" s="5"/>
      <c r="B4" s="6"/>
      <c r="C4" s="6"/>
      <c r="D4" s="6"/>
      <c r="E4" s="6"/>
      <c r="F4" s="6"/>
      <c r="G4" s="6"/>
      <c r="H4" s="6"/>
      <c r="I4" s="6"/>
      <c r="J4" s="6"/>
      <c r="K4" s="6"/>
      <c r="L4" s="6"/>
      <c r="M4" s="6"/>
      <c r="N4" s="6"/>
      <c r="O4" s="6"/>
      <c r="P4" s="6"/>
      <c r="Q4" s="6"/>
      <c r="R4" s="6"/>
      <c r="S4" s="6"/>
      <c r="T4" s="6"/>
      <c r="U4" s="6"/>
      <c r="V4" s="6"/>
      <c r="W4" s="6"/>
      <c r="X4" s="6"/>
      <c r="Y4" s="6"/>
      <c r="Z4" s="7"/>
    </row>
    <row r="5" spans="1:27" x14ac:dyDescent="0.3">
      <c r="A5" s="5"/>
      <c r="B5" s="6"/>
      <c r="C5" s="6"/>
      <c r="D5" s="6"/>
      <c r="E5" s="6"/>
      <c r="F5" s="6"/>
      <c r="G5" s="6"/>
      <c r="H5" s="6"/>
      <c r="I5" s="6"/>
      <c r="J5" s="6"/>
      <c r="K5" s="6"/>
      <c r="L5" s="6"/>
      <c r="M5" s="6"/>
      <c r="N5" s="6"/>
      <c r="O5" s="6"/>
      <c r="P5" s="6"/>
      <c r="Q5" s="6"/>
      <c r="R5" s="6"/>
      <c r="S5" s="6"/>
      <c r="T5" s="6"/>
      <c r="U5" s="6"/>
      <c r="V5" s="6"/>
      <c r="W5" s="6"/>
      <c r="X5" s="6"/>
      <c r="Y5" s="6"/>
      <c r="Z5" s="7"/>
    </row>
    <row r="6" spans="1:27" x14ac:dyDescent="0.3">
      <c r="A6" s="5"/>
      <c r="B6" s="6"/>
      <c r="C6" s="6"/>
      <c r="D6" s="6"/>
      <c r="E6" s="6"/>
      <c r="F6" s="6"/>
      <c r="G6" s="6"/>
      <c r="H6" s="6"/>
      <c r="I6" s="6"/>
      <c r="J6" s="6"/>
      <c r="K6" s="6"/>
      <c r="L6" s="6"/>
      <c r="M6" s="6"/>
      <c r="N6" s="6"/>
      <c r="O6" s="6"/>
      <c r="P6" s="6"/>
      <c r="Q6" s="6"/>
      <c r="R6" s="6"/>
      <c r="S6" s="6"/>
      <c r="T6" s="6"/>
      <c r="U6" s="6"/>
      <c r="V6" s="6"/>
      <c r="W6" s="6"/>
      <c r="X6" s="6"/>
      <c r="Y6" s="6"/>
      <c r="Z6" s="7"/>
    </row>
    <row r="7" spans="1:27" x14ac:dyDescent="0.3">
      <c r="A7" s="5"/>
      <c r="B7" s="6"/>
      <c r="C7" s="6"/>
      <c r="D7" s="6"/>
      <c r="E7" s="6"/>
      <c r="F7" s="6"/>
      <c r="G7" s="6"/>
      <c r="H7" s="6"/>
      <c r="I7" s="6"/>
      <c r="J7" s="6"/>
      <c r="K7" s="6"/>
      <c r="L7" s="6"/>
      <c r="M7" s="6"/>
      <c r="N7" s="6"/>
      <c r="O7" s="6"/>
      <c r="P7" s="6"/>
      <c r="Q7" s="6"/>
      <c r="R7" s="6"/>
      <c r="S7" s="6"/>
      <c r="T7" s="6"/>
      <c r="U7" s="6"/>
      <c r="V7" s="6"/>
      <c r="W7" s="6"/>
      <c r="X7" s="6"/>
      <c r="Y7" s="6"/>
      <c r="Z7" s="7"/>
    </row>
    <row r="8" spans="1:27" x14ac:dyDescent="0.3">
      <c r="A8" s="5"/>
      <c r="B8" s="6"/>
      <c r="C8" s="6"/>
      <c r="D8" s="6"/>
      <c r="E8" s="6"/>
      <c r="F8" s="6"/>
      <c r="G8" s="6"/>
      <c r="H8" s="6"/>
      <c r="I8" s="6"/>
      <c r="J8" s="6"/>
      <c r="K8" s="6"/>
      <c r="L8" s="6"/>
      <c r="M8" s="6"/>
      <c r="N8" s="6"/>
      <c r="O8" s="6"/>
      <c r="P8" s="6"/>
      <c r="Q8" s="6"/>
      <c r="R8" s="6"/>
      <c r="S8" s="6"/>
      <c r="T8" s="6"/>
      <c r="U8" s="6"/>
      <c r="V8" s="6"/>
      <c r="W8" s="6"/>
      <c r="X8" s="6"/>
      <c r="Y8" s="6"/>
      <c r="Z8" s="7"/>
    </row>
    <row r="9" spans="1:27" ht="45.6" x14ac:dyDescent="0.75">
      <c r="A9" s="10" t="s">
        <v>32</v>
      </c>
      <c r="B9" s="8"/>
      <c r="C9" s="8"/>
      <c r="D9" s="8"/>
      <c r="E9" s="8"/>
      <c r="F9" s="8"/>
      <c r="G9" s="8"/>
      <c r="H9" s="8"/>
      <c r="I9" s="8"/>
      <c r="J9" s="8"/>
      <c r="K9" s="8"/>
      <c r="L9" s="8"/>
      <c r="M9" s="8"/>
      <c r="N9" s="8"/>
      <c r="O9" s="8"/>
      <c r="P9" s="8"/>
      <c r="Q9" s="8"/>
      <c r="R9" s="8"/>
      <c r="S9" s="8"/>
      <c r="T9" s="8"/>
      <c r="U9" s="8"/>
      <c r="V9" s="8"/>
      <c r="W9" s="8"/>
      <c r="X9" s="8"/>
      <c r="Y9" s="8"/>
      <c r="Z9" s="9"/>
    </row>
    <row r="10" spans="1:27" ht="31.8" x14ac:dyDescent="0.5">
      <c r="A10" s="11" t="s">
        <v>33</v>
      </c>
      <c r="B10" s="12"/>
      <c r="C10" s="8"/>
      <c r="D10" s="8"/>
      <c r="E10" s="8"/>
      <c r="F10" s="8"/>
      <c r="G10" s="8"/>
      <c r="H10" s="8"/>
      <c r="I10" s="8"/>
      <c r="J10" s="8"/>
      <c r="K10" s="8"/>
      <c r="L10" s="8"/>
      <c r="M10" s="8"/>
      <c r="N10" s="8"/>
      <c r="O10" s="8"/>
      <c r="P10" s="8"/>
      <c r="Q10" s="8"/>
      <c r="R10" s="8"/>
      <c r="S10" s="8"/>
      <c r="T10" s="8"/>
      <c r="U10" s="8"/>
      <c r="V10" s="8"/>
      <c r="W10" s="8"/>
      <c r="X10" s="8"/>
      <c r="Y10" s="8"/>
      <c r="Z10" s="7"/>
    </row>
    <row r="11" spans="1:27" x14ac:dyDescent="0.3">
      <c r="A11" s="5"/>
      <c r="B11" s="6"/>
      <c r="C11" s="6"/>
      <c r="D11" s="6"/>
      <c r="E11" s="6"/>
      <c r="F11" s="6"/>
      <c r="G11" s="6"/>
      <c r="H11" s="6"/>
      <c r="I11" s="6"/>
      <c r="J11" s="6"/>
      <c r="K11" s="6"/>
      <c r="L11" s="6"/>
      <c r="M11" s="6"/>
      <c r="N11" s="6"/>
      <c r="O11" s="6"/>
      <c r="P11" s="6"/>
      <c r="Q11" s="6"/>
      <c r="R11" s="6"/>
      <c r="S11" s="6"/>
      <c r="T11" s="6"/>
      <c r="U11" s="6"/>
      <c r="V11" s="6"/>
      <c r="W11" s="6"/>
      <c r="X11" s="6"/>
      <c r="Y11" s="6"/>
      <c r="Z11" s="7"/>
    </row>
    <row r="12" spans="1:27" ht="20.399999999999999" customHeight="1" x14ac:dyDescent="0.3">
      <c r="A12" s="13" t="s">
        <v>34</v>
      </c>
      <c r="B12" s="14"/>
      <c r="C12" s="6"/>
      <c r="D12" s="6"/>
      <c r="E12" s="6"/>
      <c r="F12" s="6"/>
      <c r="G12" s="14" t="str">
        <f>TTDA!H7</f>
        <v>Xây dựng và kinh doanh kết cấu hạ tầng khu công nghiệp Hòa Phú</v>
      </c>
      <c r="H12" s="6"/>
      <c r="I12" s="6"/>
      <c r="J12" s="6"/>
      <c r="K12" s="6"/>
      <c r="L12" s="6"/>
      <c r="M12" s="6"/>
      <c r="N12" s="6"/>
      <c r="O12" s="6"/>
      <c r="P12" s="6"/>
      <c r="Q12" s="6"/>
      <c r="R12" s="6"/>
      <c r="S12" s="6"/>
      <c r="T12" s="6"/>
      <c r="U12" s="6"/>
      <c r="V12" s="6"/>
      <c r="W12" s="6"/>
      <c r="X12" s="6"/>
      <c r="Y12" s="6"/>
      <c r="Z12" s="7"/>
    </row>
    <row r="13" spans="1:27" ht="20.399999999999999" customHeight="1" x14ac:dyDescent="0.3">
      <c r="A13" s="13"/>
      <c r="B13" s="14"/>
      <c r="C13" s="6"/>
      <c r="D13" s="6"/>
      <c r="E13" s="6"/>
      <c r="F13" s="6"/>
      <c r="G13" s="14"/>
      <c r="H13" s="6"/>
      <c r="I13" s="6"/>
      <c r="J13" s="6"/>
      <c r="K13" s="6"/>
      <c r="L13" s="6"/>
      <c r="M13" s="6"/>
      <c r="N13" s="6"/>
      <c r="O13" s="6"/>
      <c r="P13" s="6"/>
      <c r="Q13" s="6"/>
      <c r="R13" s="6"/>
      <c r="S13" s="6"/>
      <c r="T13" s="6"/>
      <c r="U13" s="6"/>
      <c r="V13" s="6"/>
      <c r="W13" s="6"/>
      <c r="X13" s="6"/>
      <c r="Y13" s="6"/>
      <c r="Z13" s="7"/>
    </row>
    <row r="14" spans="1:27" ht="20.399999999999999" customHeight="1" x14ac:dyDescent="0.4">
      <c r="A14" s="13" t="s">
        <v>35</v>
      </c>
      <c r="B14" s="14"/>
      <c r="C14" s="14"/>
      <c r="D14" s="14"/>
      <c r="E14" s="14"/>
      <c r="F14" s="15"/>
      <c r="G14" s="14" t="str">
        <f>TTDA!H8</f>
        <v>Xây dựng hạ tầng kỹ thuật khu công nghiệp Hòa Phú</v>
      </c>
      <c r="H14" s="14"/>
      <c r="I14" s="14"/>
      <c r="J14" s="14"/>
      <c r="K14" s="14"/>
      <c r="L14" s="14"/>
      <c r="M14" s="14"/>
      <c r="N14" s="14"/>
      <c r="O14" s="14"/>
      <c r="P14" s="14"/>
      <c r="Q14" s="14"/>
      <c r="R14" s="14"/>
      <c r="S14" s="14"/>
      <c r="T14" s="14"/>
      <c r="U14" s="14"/>
      <c r="V14" s="14"/>
      <c r="W14" s="14"/>
      <c r="X14" s="14"/>
      <c r="Y14" s="14"/>
      <c r="Z14" s="16"/>
      <c r="AA14" s="17"/>
    </row>
    <row r="15" spans="1:27" ht="20.399999999999999" customHeight="1" x14ac:dyDescent="0.4">
      <c r="A15" s="13"/>
      <c r="B15" s="14"/>
      <c r="C15" s="14"/>
      <c r="D15" s="14"/>
      <c r="E15" s="14"/>
      <c r="F15" s="15"/>
      <c r="G15" s="14"/>
      <c r="H15" s="14"/>
      <c r="I15" s="14"/>
      <c r="J15" s="14"/>
      <c r="K15" s="14"/>
      <c r="L15" s="14"/>
      <c r="M15" s="14"/>
      <c r="N15" s="14"/>
      <c r="O15" s="14"/>
      <c r="P15" s="14"/>
      <c r="Q15" s="14"/>
      <c r="R15" s="14"/>
      <c r="S15" s="14"/>
      <c r="T15" s="14"/>
      <c r="U15" s="14"/>
      <c r="V15" s="14"/>
      <c r="W15" s="14"/>
      <c r="X15" s="14"/>
      <c r="Y15" s="14"/>
      <c r="Z15" s="16"/>
      <c r="AA15" s="17"/>
    </row>
    <row r="16" spans="1:27" ht="20.399999999999999" customHeight="1" x14ac:dyDescent="0.4">
      <c r="A16" s="13" t="s">
        <v>36</v>
      </c>
      <c r="B16" s="14"/>
      <c r="C16" s="14"/>
      <c r="D16" s="14"/>
      <c r="E16" s="14"/>
      <c r="F16" s="15"/>
      <c r="G16" s="212" t="str">
        <f>TTDA!H9</f>
        <v>Đường giao thông, hệ thống thoát nước mưa, thoát nước thải tuyến 4 (C9-CN13 và Nút N9)</v>
      </c>
      <c r="H16" s="212"/>
      <c r="I16" s="212"/>
      <c r="J16" s="212"/>
      <c r="K16" s="212"/>
      <c r="L16" s="212"/>
      <c r="M16" s="212"/>
      <c r="N16" s="212"/>
      <c r="O16" s="212"/>
      <c r="P16" s="212"/>
      <c r="Q16" s="212"/>
      <c r="R16" s="212"/>
      <c r="S16" s="212"/>
      <c r="T16" s="212"/>
      <c r="U16" s="212"/>
      <c r="V16" s="212"/>
      <c r="W16" s="212"/>
      <c r="X16" s="212"/>
      <c r="Y16" s="212"/>
      <c r="Z16" s="213"/>
      <c r="AA16" s="17"/>
    </row>
    <row r="17" spans="1:27" ht="20.399999999999999" customHeight="1" x14ac:dyDescent="0.4">
      <c r="A17" s="13"/>
      <c r="B17" s="14"/>
      <c r="C17" s="14"/>
      <c r="D17" s="14"/>
      <c r="E17" s="14"/>
      <c r="F17" s="15"/>
      <c r="G17" s="212"/>
      <c r="H17" s="212"/>
      <c r="I17" s="212"/>
      <c r="J17" s="212"/>
      <c r="K17" s="212"/>
      <c r="L17" s="212"/>
      <c r="M17" s="212"/>
      <c r="N17" s="212"/>
      <c r="O17" s="212"/>
      <c r="P17" s="212"/>
      <c r="Q17" s="212"/>
      <c r="R17" s="212"/>
      <c r="S17" s="212"/>
      <c r="T17" s="212"/>
      <c r="U17" s="212"/>
      <c r="V17" s="212"/>
      <c r="W17" s="212"/>
      <c r="X17" s="212"/>
      <c r="Y17" s="212"/>
      <c r="Z17" s="213"/>
      <c r="AA17" s="17"/>
    </row>
    <row r="18" spans="1:27" ht="20.399999999999999" customHeight="1" x14ac:dyDescent="0.4">
      <c r="A18" s="13" t="s">
        <v>37</v>
      </c>
      <c r="B18" s="14"/>
      <c r="C18" s="14"/>
      <c r="D18" s="14"/>
      <c r="E18" s="14"/>
      <c r="F18" s="15"/>
      <c r="G18" s="14" t="str">
        <f>TTDA!H11</f>
        <v>Huyện Hiệp Hòa, Tỉnh Bắc Giang</v>
      </c>
      <c r="H18" s="14"/>
      <c r="I18" s="14"/>
      <c r="J18" s="14"/>
      <c r="K18" s="14"/>
      <c r="L18" s="14"/>
      <c r="M18" s="14"/>
      <c r="N18" s="14"/>
      <c r="O18" s="14"/>
      <c r="P18" s="14"/>
      <c r="Q18" s="14"/>
      <c r="R18" s="14"/>
      <c r="S18" s="14"/>
      <c r="T18" s="14"/>
      <c r="U18" s="14"/>
      <c r="V18" s="14"/>
      <c r="W18" s="14"/>
      <c r="X18" s="14"/>
      <c r="Y18" s="14"/>
      <c r="Z18" s="16"/>
      <c r="AA18" s="17"/>
    </row>
    <row r="19" spans="1:27" ht="20.399999999999999" customHeight="1" x14ac:dyDescent="0.4">
      <c r="A19" s="13"/>
      <c r="B19" s="14"/>
      <c r="C19" s="14"/>
      <c r="D19" s="14"/>
      <c r="E19" s="14"/>
      <c r="F19" s="15"/>
      <c r="G19" s="14"/>
      <c r="H19" s="14"/>
      <c r="I19" s="14"/>
      <c r="J19" s="14"/>
      <c r="K19" s="14"/>
      <c r="L19" s="14"/>
      <c r="M19" s="14"/>
      <c r="N19" s="14"/>
      <c r="O19" s="14"/>
      <c r="P19" s="14"/>
      <c r="Q19" s="14"/>
      <c r="R19" s="14"/>
      <c r="S19" s="14"/>
      <c r="T19" s="14"/>
      <c r="U19" s="14"/>
      <c r="V19" s="14"/>
      <c r="W19" s="14"/>
      <c r="X19" s="14"/>
      <c r="Y19" s="14"/>
      <c r="Z19" s="16"/>
      <c r="AA19" s="17"/>
    </row>
    <row r="20" spans="1:27" ht="20.399999999999999" customHeight="1" x14ac:dyDescent="0.4">
      <c r="A20" s="13" t="s">
        <v>38</v>
      </c>
      <c r="B20" s="14"/>
      <c r="C20" s="14"/>
      <c r="D20" s="14"/>
      <c r="E20" s="14"/>
      <c r="F20" s="15"/>
      <c r="G20" s="211" t="str">
        <f>TTDA!H12</f>
        <v>Công ty TNHH Hòa Phú Invest</v>
      </c>
      <c r="H20" s="211"/>
      <c r="I20" s="211"/>
      <c r="J20" s="211"/>
      <c r="K20" s="211"/>
      <c r="L20" s="211"/>
      <c r="M20" s="211"/>
      <c r="N20" s="211"/>
      <c r="O20" s="211"/>
      <c r="P20" s="211"/>
      <c r="Q20" s="211"/>
      <c r="R20" s="211"/>
      <c r="S20" s="211"/>
      <c r="T20" s="211"/>
      <c r="U20" s="211"/>
      <c r="V20" s="211"/>
      <c r="W20" s="211"/>
      <c r="X20" s="211"/>
      <c r="Y20" s="211"/>
      <c r="Z20" s="16"/>
      <c r="AA20" s="17"/>
    </row>
    <row r="21" spans="1:27" ht="20.399999999999999" customHeight="1" x14ac:dyDescent="0.4">
      <c r="A21" s="13"/>
      <c r="B21" s="14"/>
      <c r="C21" s="14"/>
      <c r="D21" s="14"/>
      <c r="E21" s="14"/>
      <c r="F21" s="15"/>
      <c r="G21" s="211"/>
      <c r="H21" s="211"/>
      <c r="I21" s="211"/>
      <c r="J21" s="211"/>
      <c r="K21" s="211"/>
      <c r="L21" s="211"/>
      <c r="M21" s="211"/>
      <c r="N21" s="211"/>
      <c r="O21" s="211"/>
      <c r="P21" s="211"/>
      <c r="Q21" s="211"/>
      <c r="R21" s="211"/>
      <c r="S21" s="211"/>
      <c r="T21" s="211"/>
      <c r="U21" s="211"/>
      <c r="V21" s="211"/>
      <c r="W21" s="211"/>
      <c r="X21" s="211"/>
      <c r="Y21" s="211"/>
      <c r="Z21" s="16"/>
      <c r="AA21" s="17"/>
    </row>
    <row r="22" spans="1:27" ht="20.399999999999999" customHeight="1" x14ac:dyDescent="0.4">
      <c r="A22" s="13" t="s">
        <v>39</v>
      </c>
      <c r="B22" s="14"/>
      <c r="C22" s="14"/>
      <c r="D22" s="14"/>
      <c r="E22" s="14"/>
      <c r="F22" s="15"/>
      <c r="G22" s="211" t="str">
        <f>TTDA!H15</f>
        <v>Công ty Cổ phần Tư vấn Xây dựng 479 Thăng Long</v>
      </c>
      <c r="H22" s="211"/>
      <c r="I22" s="211"/>
      <c r="J22" s="211"/>
      <c r="K22" s="211"/>
      <c r="L22" s="211"/>
      <c r="M22" s="211"/>
      <c r="N22" s="211"/>
      <c r="O22" s="211"/>
      <c r="P22" s="211"/>
      <c r="Q22" s="211"/>
      <c r="R22" s="211"/>
      <c r="S22" s="211"/>
      <c r="T22" s="211"/>
      <c r="U22" s="211"/>
      <c r="V22" s="211"/>
      <c r="W22" s="211"/>
      <c r="X22" s="211"/>
      <c r="Y22" s="211"/>
      <c r="Z22" s="16"/>
      <c r="AA22" s="17"/>
    </row>
    <row r="23" spans="1:27" ht="20.399999999999999" customHeight="1" x14ac:dyDescent="0.4">
      <c r="A23" s="13"/>
      <c r="B23" s="14"/>
      <c r="C23" s="14"/>
      <c r="D23" s="14"/>
      <c r="E23" s="14"/>
      <c r="F23" s="15"/>
      <c r="G23" s="18"/>
      <c r="H23" s="18"/>
      <c r="I23" s="18"/>
      <c r="J23" s="18"/>
      <c r="K23" s="18"/>
      <c r="L23" s="18"/>
      <c r="M23" s="18"/>
      <c r="N23" s="18"/>
      <c r="O23" s="18"/>
      <c r="P23" s="18"/>
      <c r="Q23" s="18"/>
      <c r="R23" s="18"/>
      <c r="S23" s="18"/>
      <c r="T23" s="18"/>
      <c r="U23" s="18"/>
      <c r="V23" s="18"/>
      <c r="W23" s="18"/>
      <c r="X23" s="18"/>
      <c r="Y23" s="18"/>
      <c r="Z23" s="16"/>
      <c r="AA23" s="17"/>
    </row>
    <row r="24" spans="1:27" ht="20.399999999999999" customHeight="1" x14ac:dyDescent="0.4">
      <c r="A24" s="13" t="s">
        <v>40</v>
      </c>
      <c r="B24" s="14"/>
      <c r="C24" s="14"/>
      <c r="D24" s="14"/>
      <c r="E24" s="14"/>
      <c r="F24" s="15"/>
      <c r="G24" s="211" t="str">
        <f>TTDA!H18</f>
        <v>Công ty Cổ phần Xây dựng Cầu đường 369</v>
      </c>
      <c r="H24" s="211"/>
      <c r="I24" s="211"/>
      <c r="J24" s="211"/>
      <c r="K24" s="211"/>
      <c r="L24" s="211"/>
      <c r="M24" s="211"/>
      <c r="N24" s="211"/>
      <c r="O24" s="211"/>
      <c r="P24" s="211"/>
      <c r="Q24" s="211"/>
      <c r="R24" s="211"/>
      <c r="S24" s="211"/>
      <c r="T24" s="211"/>
      <c r="U24" s="211"/>
      <c r="V24" s="211"/>
      <c r="W24" s="211"/>
      <c r="X24" s="211"/>
      <c r="Y24" s="211"/>
      <c r="Z24" s="16"/>
      <c r="AA24" s="17"/>
    </row>
    <row r="25" spans="1:27" x14ac:dyDescent="0.3">
      <c r="A25" s="19"/>
      <c r="B25" s="20"/>
      <c r="C25" s="20"/>
      <c r="D25" s="20"/>
      <c r="E25" s="20"/>
      <c r="F25" s="20"/>
      <c r="G25" s="211"/>
      <c r="H25" s="211"/>
      <c r="I25" s="211"/>
      <c r="J25" s="211"/>
      <c r="K25" s="211"/>
      <c r="L25" s="211"/>
      <c r="M25" s="211"/>
      <c r="N25" s="211"/>
      <c r="O25" s="211"/>
      <c r="P25" s="211"/>
      <c r="Q25" s="211"/>
      <c r="R25" s="211"/>
      <c r="S25" s="211"/>
      <c r="T25" s="211"/>
      <c r="U25" s="211"/>
      <c r="V25" s="211"/>
      <c r="W25" s="211"/>
      <c r="X25" s="211"/>
      <c r="Y25" s="211"/>
      <c r="Z25" s="21"/>
    </row>
    <row r="26" spans="1:27" x14ac:dyDescent="0.3">
      <c r="A26" s="19"/>
      <c r="B26" s="20"/>
      <c r="C26" s="20"/>
      <c r="D26" s="20"/>
      <c r="E26" s="20"/>
      <c r="F26" s="20"/>
      <c r="G26" s="211"/>
      <c r="H26" s="211"/>
      <c r="I26" s="211"/>
      <c r="J26" s="211"/>
      <c r="K26" s="211"/>
      <c r="L26" s="211"/>
      <c r="M26" s="211"/>
      <c r="N26" s="211"/>
      <c r="O26" s="211"/>
      <c r="P26" s="211"/>
      <c r="Q26" s="211"/>
      <c r="R26" s="211"/>
      <c r="S26" s="211"/>
      <c r="T26" s="211"/>
      <c r="U26" s="211"/>
      <c r="V26" s="211"/>
      <c r="W26" s="211"/>
      <c r="X26" s="211"/>
      <c r="Y26" s="211"/>
      <c r="Z26" s="21"/>
    </row>
    <row r="27" spans="1:27" x14ac:dyDescent="0.3">
      <c r="A27" s="19"/>
      <c r="B27" s="20"/>
      <c r="C27" s="20"/>
      <c r="D27" s="20"/>
      <c r="E27" s="20"/>
      <c r="F27" s="20"/>
      <c r="G27" s="20"/>
      <c r="H27" s="20"/>
      <c r="I27" s="20"/>
      <c r="J27" s="20"/>
      <c r="K27" s="20"/>
      <c r="L27" s="20"/>
      <c r="M27" s="20"/>
      <c r="N27" s="20"/>
      <c r="O27" s="20"/>
      <c r="P27" s="20"/>
      <c r="Q27" s="20"/>
      <c r="R27" s="20"/>
      <c r="S27" s="20"/>
      <c r="T27" s="20"/>
      <c r="U27" s="20"/>
      <c r="V27" s="20"/>
      <c r="W27" s="20"/>
      <c r="X27" s="20"/>
      <c r="Y27" s="20"/>
      <c r="Z27" s="21"/>
    </row>
    <row r="28" spans="1:27" x14ac:dyDescent="0.3">
      <c r="A28" s="19"/>
      <c r="B28" s="20"/>
      <c r="C28" s="20"/>
      <c r="D28" s="20"/>
      <c r="E28" s="20"/>
      <c r="F28" s="20"/>
      <c r="G28" s="20"/>
      <c r="H28" s="20"/>
      <c r="I28" s="20"/>
      <c r="J28" s="20"/>
      <c r="K28" s="20"/>
      <c r="L28" s="20"/>
      <c r="M28" s="20"/>
      <c r="N28" s="20"/>
      <c r="O28" s="20"/>
      <c r="P28" s="20"/>
      <c r="Q28" s="20"/>
      <c r="R28" s="20"/>
      <c r="S28" s="20"/>
      <c r="T28" s="20"/>
      <c r="U28" s="20"/>
      <c r="V28" s="20"/>
      <c r="W28" s="20"/>
      <c r="X28" s="20"/>
      <c r="Y28" s="20"/>
      <c r="Z28" s="21"/>
    </row>
    <row r="29" spans="1:27" x14ac:dyDescent="0.3">
      <c r="A29" s="19"/>
      <c r="B29" s="20"/>
      <c r="C29" s="20"/>
      <c r="D29" s="20"/>
      <c r="E29" s="20"/>
      <c r="F29" s="20"/>
      <c r="G29" s="20"/>
      <c r="H29" s="20"/>
      <c r="I29" s="20"/>
      <c r="J29" s="20"/>
      <c r="K29" s="20"/>
      <c r="L29" s="20"/>
      <c r="M29" s="20"/>
      <c r="N29" s="20"/>
      <c r="O29" s="20"/>
      <c r="P29" s="20"/>
      <c r="Q29" s="20"/>
      <c r="R29" s="20"/>
      <c r="S29" s="20"/>
      <c r="T29" s="20"/>
      <c r="U29" s="20"/>
      <c r="V29" s="20"/>
      <c r="W29" s="20"/>
      <c r="X29" s="20"/>
      <c r="Y29" s="20"/>
      <c r="Z29" s="21"/>
    </row>
    <row r="30" spans="1:27" x14ac:dyDescent="0.3">
      <c r="A30" s="5"/>
      <c r="B30" s="6"/>
      <c r="C30" s="6"/>
      <c r="D30" s="6"/>
      <c r="E30" s="6"/>
      <c r="F30" s="6"/>
      <c r="G30" s="6"/>
      <c r="H30" s="6"/>
      <c r="I30" s="6"/>
      <c r="J30" s="6"/>
      <c r="K30" s="6"/>
      <c r="L30" s="6"/>
      <c r="M30" s="6"/>
      <c r="N30" s="6"/>
      <c r="O30" s="6"/>
      <c r="P30" s="6"/>
      <c r="Q30" s="6"/>
      <c r="R30" s="6"/>
      <c r="S30" s="6"/>
      <c r="T30" s="6"/>
      <c r="U30" s="6"/>
      <c r="V30" s="6"/>
      <c r="W30" s="6"/>
      <c r="X30" s="6"/>
      <c r="Y30" s="6"/>
      <c r="Z30" s="7"/>
    </row>
    <row r="31" spans="1:27" x14ac:dyDescent="0.3">
      <c r="A31" s="5"/>
      <c r="B31" s="6"/>
      <c r="C31" s="6"/>
      <c r="D31" s="6"/>
      <c r="E31" s="6"/>
      <c r="F31" s="6"/>
      <c r="G31" s="6"/>
      <c r="H31" s="6"/>
      <c r="I31" s="6"/>
      <c r="J31" s="6"/>
      <c r="K31" s="6"/>
      <c r="L31" s="6"/>
      <c r="M31" s="6"/>
      <c r="N31" s="6"/>
      <c r="O31" s="6"/>
      <c r="P31" s="6"/>
      <c r="Q31" s="6"/>
      <c r="R31" s="6"/>
      <c r="S31" s="6"/>
      <c r="T31" s="6"/>
      <c r="U31" s="6"/>
      <c r="V31" s="6"/>
      <c r="W31" s="6"/>
      <c r="X31" s="6"/>
      <c r="Y31" s="6"/>
      <c r="Z31" s="7"/>
    </row>
    <row r="32" spans="1:27" x14ac:dyDescent="0.3">
      <c r="A32" s="5"/>
      <c r="B32" s="6"/>
      <c r="C32" s="6"/>
      <c r="D32" s="6"/>
      <c r="E32" s="6"/>
      <c r="F32" s="6"/>
      <c r="G32" s="6"/>
      <c r="H32" s="6"/>
      <c r="I32" s="6"/>
      <c r="J32" s="6"/>
      <c r="K32" s="6"/>
      <c r="L32" s="6"/>
      <c r="M32" s="6"/>
      <c r="N32" s="6"/>
      <c r="O32" s="6"/>
      <c r="P32" s="6"/>
      <c r="Q32" s="6"/>
      <c r="R32" s="6"/>
      <c r="S32" s="6"/>
      <c r="T32" s="6"/>
      <c r="U32" s="6"/>
      <c r="V32" s="6"/>
      <c r="W32" s="6"/>
      <c r="X32" s="6"/>
      <c r="Y32" s="6"/>
      <c r="Z32" s="7"/>
    </row>
    <row r="33" spans="1:26" x14ac:dyDescent="0.3">
      <c r="A33" s="5"/>
      <c r="B33" s="6"/>
      <c r="C33" s="6"/>
      <c r="D33" s="6"/>
      <c r="E33" s="6"/>
      <c r="F33" s="6"/>
      <c r="G33" s="6"/>
      <c r="H33" s="6"/>
      <c r="I33" s="6"/>
      <c r="J33" s="6"/>
      <c r="K33" s="6"/>
      <c r="L33" s="6"/>
      <c r="M33" s="6"/>
      <c r="N33" s="6"/>
      <c r="O33" s="6"/>
      <c r="P33" s="6"/>
      <c r="Q33" s="6"/>
      <c r="R33" s="6"/>
      <c r="S33" s="6"/>
      <c r="T33" s="6"/>
      <c r="U33" s="6"/>
      <c r="V33" s="6"/>
      <c r="W33" s="6"/>
      <c r="X33" s="6"/>
      <c r="Y33" s="6"/>
      <c r="Z33" s="7"/>
    </row>
    <row r="34" spans="1:26" x14ac:dyDescent="0.3">
      <c r="A34" s="5"/>
      <c r="B34" s="6"/>
      <c r="C34" s="6"/>
      <c r="D34" s="6"/>
      <c r="E34" s="6"/>
      <c r="F34" s="6"/>
      <c r="G34" s="6"/>
      <c r="H34" s="6"/>
      <c r="I34" s="6"/>
      <c r="J34" s="6"/>
      <c r="K34" s="6"/>
      <c r="L34" s="6"/>
      <c r="M34" s="6"/>
      <c r="N34" s="6"/>
      <c r="O34" s="6"/>
      <c r="P34" s="6"/>
      <c r="Q34" s="6"/>
      <c r="R34" s="6"/>
      <c r="S34" s="6"/>
      <c r="T34" s="6"/>
      <c r="U34" s="6"/>
      <c r="V34" s="6"/>
      <c r="W34" s="6"/>
      <c r="X34" s="6"/>
      <c r="Y34" s="6"/>
      <c r="Z34" s="7"/>
    </row>
    <row r="35" spans="1:26" x14ac:dyDescent="0.3">
      <c r="A35" s="5"/>
      <c r="B35" s="6"/>
      <c r="C35" s="6"/>
      <c r="D35" s="6"/>
      <c r="E35" s="6"/>
      <c r="F35" s="6"/>
      <c r="G35" s="6"/>
      <c r="H35" s="6"/>
      <c r="I35" s="6"/>
      <c r="J35" s="6"/>
      <c r="K35" s="6"/>
      <c r="L35" s="6"/>
      <c r="M35" s="6"/>
      <c r="N35" s="6"/>
      <c r="O35" s="6"/>
      <c r="P35" s="6"/>
      <c r="Q35" s="6"/>
      <c r="R35" s="6"/>
      <c r="S35" s="6"/>
      <c r="T35" s="6"/>
      <c r="U35" s="6"/>
      <c r="V35" s="6"/>
      <c r="W35" s="6"/>
      <c r="X35" s="6"/>
      <c r="Y35" s="6"/>
      <c r="Z35" s="7"/>
    </row>
    <row r="36" spans="1:26" x14ac:dyDescent="0.3">
      <c r="A36" s="25"/>
      <c r="B36" s="26"/>
      <c r="C36" s="26"/>
      <c r="D36" s="26"/>
      <c r="E36" s="26"/>
      <c r="F36" s="26"/>
      <c r="G36" s="26"/>
      <c r="H36" s="26"/>
      <c r="I36" s="26"/>
      <c r="J36" s="26"/>
      <c r="K36" s="26"/>
      <c r="L36" s="26"/>
      <c r="M36" s="26"/>
      <c r="N36" s="26"/>
      <c r="O36" s="26"/>
      <c r="P36" s="26"/>
      <c r="Q36" s="26"/>
      <c r="R36" s="26"/>
      <c r="S36" s="26"/>
      <c r="T36" s="26"/>
      <c r="U36" s="26"/>
      <c r="V36" s="26"/>
      <c r="W36" s="26"/>
      <c r="X36" s="26"/>
      <c r="Y36" s="26"/>
      <c r="Z36" s="27"/>
    </row>
    <row r="37" spans="1:26" x14ac:dyDescent="0.3">
      <c r="A37" s="25"/>
      <c r="B37" s="26"/>
      <c r="C37" s="26"/>
      <c r="D37" s="26"/>
      <c r="E37" s="26"/>
      <c r="F37" s="26"/>
      <c r="G37" s="26"/>
      <c r="H37" s="26"/>
      <c r="I37" s="26"/>
      <c r="J37" s="26"/>
      <c r="K37" s="26"/>
      <c r="L37" s="26"/>
      <c r="M37" s="26"/>
      <c r="N37" s="26"/>
      <c r="O37" s="26"/>
      <c r="P37" s="26"/>
      <c r="Q37" s="26"/>
      <c r="R37" s="26"/>
      <c r="S37" s="26"/>
      <c r="T37" s="26"/>
      <c r="U37" s="26"/>
      <c r="V37" s="26"/>
      <c r="W37" s="26"/>
      <c r="X37" s="26"/>
      <c r="Y37" s="26"/>
      <c r="Z37" s="27"/>
    </row>
    <row r="38" spans="1:26" x14ac:dyDescent="0.3">
      <c r="A38" s="25"/>
      <c r="B38" s="26"/>
      <c r="C38" s="26"/>
      <c r="D38" s="26"/>
      <c r="E38" s="26"/>
      <c r="F38" s="26"/>
      <c r="G38" s="26"/>
      <c r="H38" s="26"/>
      <c r="I38" s="26"/>
      <c r="J38" s="26"/>
      <c r="K38" s="26"/>
      <c r="L38" s="26"/>
      <c r="M38" s="26"/>
      <c r="N38" s="26"/>
      <c r="O38" s="26"/>
      <c r="P38" s="26"/>
      <c r="Q38" s="26"/>
      <c r="R38" s="26"/>
      <c r="S38" s="26"/>
      <c r="T38" s="26"/>
      <c r="U38" s="26"/>
      <c r="V38" s="26"/>
      <c r="W38" s="26"/>
      <c r="X38" s="26"/>
      <c r="Y38" s="26"/>
      <c r="Z38" s="27"/>
    </row>
    <row r="39" spans="1:26" x14ac:dyDescent="0.3">
      <c r="A39" s="25"/>
      <c r="B39" s="26"/>
      <c r="C39" s="26"/>
      <c r="D39" s="26"/>
      <c r="E39" s="26"/>
      <c r="F39" s="26"/>
      <c r="G39" s="26"/>
      <c r="H39" s="26"/>
      <c r="I39" s="26"/>
      <c r="J39" s="26"/>
      <c r="K39" s="26"/>
      <c r="L39" s="26"/>
      <c r="M39" s="26"/>
      <c r="N39" s="26"/>
      <c r="O39" s="26"/>
      <c r="P39" s="26"/>
      <c r="Q39" s="26"/>
      <c r="R39" s="26"/>
      <c r="S39" s="26"/>
      <c r="T39" s="26"/>
      <c r="U39" s="26"/>
      <c r="V39" s="26"/>
      <c r="W39" s="26"/>
      <c r="X39" s="26"/>
      <c r="Y39" s="26"/>
      <c r="Z39" s="27"/>
    </row>
    <row r="40" spans="1:26" x14ac:dyDescent="0.3">
      <c r="A40" s="25"/>
      <c r="B40" s="26"/>
      <c r="C40" s="26"/>
      <c r="D40" s="26"/>
      <c r="E40" s="26"/>
      <c r="F40" s="26"/>
      <c r="G40" s="26"/>
      <c r="H40" s="26"/>
      <c r="I40" s="26"/>
      <c r="J40" s="26"/>
      <c r="K40" s="26"/>
      <c r="L40" s="26"/>
      <c r="M40" s="26"/>
      <c r="N40" s="26"/>
      <c r="O40" s="26"/>
      <c r="P40" s="26"/>
      <c r="Q40" s="26"/>
      <c r="R40" s="26"/>
      <c r="S40" s="26"/>
      <c r="T40" s="26"/>
      <c r="U40" s="26"/>
      <c r="V40" s="26"/>
      <c r="W40" s="26"/>
      <c r="X40" s="26"/>
      <c r="Y40" s="26"/>
      <c r="Z40" s="27"/>
    </row>
    <row r="41" spans="1:26" x14ac:dyDescent="0.3">
      <c r="A41" s="25"/>
      <c r="B41" s="26"/>
      <c r="C41" s="26"/>
      <c r="D41" s="26"/>
      <c r="E41" s="26"/>
      <c r="F41" s="26"/>
      <c r="G41" s="26"/>
      <c r="H41" s="26"/>
      <c r="I41" s="26"/>
      <c r="J41" s="26"/>
      <c r="K41" s="26"/>
      <c r="L41" s="26"/>
      <c r="M41" s="26"/>
      <c r="N41" s="26"/>
      <c r="O41" s="26"/>
      <c r="P41" s="26"/>
      <c r="Q41" s="26"/>
      <c r="R41" s="26"/>
      <c r="S41" s="26"/>
      <c r="T41" s="26"/>
      <c r="U41" s="26"/>
      <c r="V41" s="26"/>
      <c r="W41" s="26"/>
      <c r="X41" s="26"/>
      <c r="Y41" s="26"/>
      <c r="Z41" s="27"/>
    </row>
    <row r="42" spans="1:26" x14ac:dyDescent="0.3">
      <c r="A42" s="5"/>
      <c r="B42" s="6"/>
      <c r="C42" s="6"/>
      <c r="D42" s="6"/>
      <c r="E42" s="6"/>
      <c r="F42" s="6"/>
      <c r="G42" s="6"/>
      <c r="H42" s="6"/>
      <c r="I42" s="6"/>
      <c r="J42" s="6"/>
      <c r="K42" s="6"/>
      <c r="L42" s="6"/>
      <c r="M42" s="6"/>
      <c r="N42" s="6"/>
      <c r="O42" s="6"/>
      <c r="P42" s="6"/>
      <c r="Q42" s="6"/>
      <c r="R42" s="6"/>
      <c r="S42" s="6"/>
      <c r="T42" s="6"/>
      <c r="U42" s="6"/>
      <c r="V42" s="6"/>
      <c r="W42" s="6"/>
      <c r="X42" s="6"/>
      <c r="Y42" s="6"/>
      <c r="Z42" s="7"/>
    </row>
    <row r="43" spans="1:26" ht="16.2" thickBot="1" x14ac:dyDescent="0.35">
      <c r="A43" s="22" t="str">
        <f>UPPER("Bắc Giang -"&amp;MONTH(TTDA!U10)&amp;"/"&amp;YEAR(TTDA!U10))</f>
        <v>BẮC GIANG -11/2020</v>
      </c>
      <c r="B43" s="23"/>
      <c r="C43" s="23"/>
      <c r="D43" s="23"/>
      <c r="E43" s="23"/>
      <c r="F43" s="23"/>
      <c r="G43" s="23"/>
      <c r="H43" s="23"/>
      <c r="I43" s="23"/>
      <c r="J43" s="23"/>
      <c r="K43" s="23"/>
      <c r="L43" s="23"/>
      <c r="M43" s="23"/>
      <c r="N43" s="23"/>
      <c r="O43" s="23"/>
      <c r="P43" s="23"/>
      <c r="Q43" s="23"/>
      <c r="R43" s="23"/>
      <c r="S43" s="23"/>
      <c r="T43" s="23"/>
      <c r="U43" s="23"/>
      <c r="V43" s="23"/>
      <c r="W43" s="23"/>
      <c r="X43" s="23"/>
      <c r="Y43" s="23"/>
      <c r="Z43" s="24"/>
    </row>
    <row r="44" spans="1:26" ht="16.2" thickTop="1" x14ac:dyDescent="0.3">
      <c r="A44" s="4" t="s">
        <v>42</v>
      </c>
    </row>
    <row r="47" spans="1:26" x14ac:dyDescent="0.3">
      <c r="S47" s="4" t="s">
        <v>43</v>
      </c>
    </row>
  </sheetData>
  <mergeCells count="5">
    <mergeCell ref="A2:Z3"/>
    <mergeCell ref="G20:Y21"/>
    <mergeCell ref="G22:Y22"/>
    <mergeCell ref="G24:Y26"/>
    <mergeCell ref="G16:Z17"/>
  </mergeCells>
  <printOptions verticalCentered="1"/>
  <pageMargins left="0.98425196850393704" right="0.39370078740157483" top="0.39370078740157483" bottom="0.39370078740157483" header="0" footer="0"/>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2:Z21"/>
  <sheetViews>
    <sheetView view="pageBreakPreview" zoomScaleNormal="100" zoomScaleSheetLayoutView="100" workbookViewId="0">
      <selection activeCell="AC9" sqref="AC9"/>
    </sheetView>
  </sheetViews>
  <sheetFormatPr defaultRowHeight="14.4" x14ac:dyDescent="0.3"/>
  <cols>
    <col min="1" max="1" width="3.5546875" customWidth="1"/>
    <col min="2" max="25" width="3.6640625" customWidth="1"/>
    <col min="26" max="26" width="3.109375" customWidth="1"/>
    <col min="27" max="52" width="6.21875" customWidth="1"/>
  </cols>
  <sheetData>
    <row r="2" spans="2:26" ht="17.399999999999999" customHeight="1" x14ac:dyDescent="0.3">
      <c r="B2" s="244" t="s">
        <v>0</v>
      </c>
      <c r="C2" s="244"/>
      <c r="D2" s="244"/>
      <c r="E2" s="244"/>
      <c r="F2" s="244"/>
      <c r="G2" s="244"/>
      <c r="H2" s="244"/>
      <c r="I2" s="244"/>
      <c r="J2" s="244"/>
      <c r="K2" s="244"/>
      <c r="L2" s="244"/>
      <c r="M2" s="244"/>
      <c r="N2" s="244"/>
      <c r="O2" s="244"/>
      <c r="P2" s="244"/>
      <c r="Q2" s="244"/>
      <c r="R2" s="244"/>
      <c r="S2" s="244"/>
      <c r="T2" s="244"/>
      <c r="U2" s="244"/>
      <c r="V2" s="244"/>
      <c r="W2" s="244"/>
      <c r="X2" s="244"/>
      <c r="Y2" s="244"/>
      <c r="Z2" s="244"/>
    </row>
    <row r="3" spans="2:26" ht="17.399999999999999" customHeight="1" x14ac:dyDescent="0.3">
      <c r="B3" s="245" t="s">
        <v>1</v>
      </c>
      <c r="C3" s="245"/>
      <c r="D3" s="245"/>
      <c r="E3" s="245"/>
      <c r="F3" s="245"/>
      <c r="G3" s="245"/>
      <c r="H3" s="245"/>
      <c r="I3" s="245"/>
      <c r="J3" s="245"/>
      <c r="K3" s="245"/>
      <c r="L3" s="245"/>
      <c r="M3" s="245"/>
      <c r="N3" s="245"/>
      <c r="O3" s="245"/>
      <c r="P3" s="245"/>
      <c r="Q3" s="245"/>
      <c r="R3" s="245"/>
      <c r="S3" s="245"/>
      <c r="T3" s="245"/>
      <c r="U3" s="245"/>
      <c r="V3" s="245"/>
      <c r="W3" s="245"/>
      <c r="X3" s="245"/>
      <c r="Y3" s="245"/>
      <c r="Z3" s="245"/>
    </row>
    <row r="4" spans="2:26" ht="16.2" customHeight="1" x14ac:dyDescent="0.3">
      <c r="B4" s="246" t="s">
        <v>2</v>
      </c>
      <c r="C4" s="246"/>
      <c r="D4" s="246"/>
      <c r="E4" s="246"/>
      <c r="F4" s="246"/>
      <c r="G4" s="246"/>
      <c r="H4" s="246"/>
      <c r="I4" s="246"/>
      <c r="J4" s="246"/>
      <c r="K4" s="246"/>
      <c r="L4" s="246"/>
      <c r="M4" s="246"/>
      <c r="N4" s="246"/>
      <c r="O4" s="246"/>
      <c r="P4" s="246"/>
      <c r="Q4" s="246"/>
      <c r="R4" s="246"/>
      <c r="S4" s="246"/>
      <c r="T4" s="246"/>
      <c r="U4" s="246"/>
      <c r="V4" s="246"/>
      <c r="W4" s="246"/>
      <c r="X4" s="246"/>
      <c r="Y4" s="246"/>
      <c r="Z4" s="246"/>
    </row>
    <row r="5" spans="2:26" ht="16.2" customHeight="1" x14ac:dyDescent="0.3">
      <c r="B5" s="246"/>
      <c r="C5" s="246"/>
      <c r="D5" s="246"/>
      <c r="E5" s="246"/>
      <c r="F5" s="246"/>
      <c r="G5" s="246"/>
      <c r="H5" s="246"/>
      <c r="I5" s="246"/>
      <c r="J5" s="246"/>
      <c r="K5" s="246"/>
      <c r="L5" s="246"/>
      <c r="M5" s="246"/>
      <c r="N5" s="246"/>
      <c r="O5" s="246"/>
      <c r="P5" s="246"/>
      <c r="Q5" s="246"/>
      <c r="R5" s="246"/>
      <c r="S5" s="246"/>
      <c r="T5" s="246"/>
      <c r="U5" s="246"/>
      <c r="V5" s="246"/>
      <c r="W5" s="246"/>
      <c r="X5" s="246"/>
      <c r="Y5" s="246"/>
      <c r="Z5" s="246"/>
    </row>
    <row r="6" spans="2:26" ht="16.2" customHeight="1" thickBot="1" x14ac:dyDescent="0.35">
      <c r="B6" s="246"/>
      <c r="C6" s="246"/>
      <c r="D6" s="246"/>
      <c r="E6" s="246"/>
      <c r="F6" s="246"/>
      <c r="G6" s="246"/>
      <c r="H6" s="246"/>
      <c r="I6" s="246"/>
      <c r="J6" s="246"/>
      <c r="K6" s="246"/>
      <c r="L6" s="246"/>
      <c r="M6" s="246"/>
      <c r="N6" s="246"/>
      <c r="O6" s="246"/>
      <c r="P6" s="246"/>
      <c r="Q6" s="246"/>
      <c r="R6" s="246"/>
      <c r="S6" s="246"/>
      <c r="T6" s="246"/>
      <c r="U6" s="246"/>
      <c r="V6" s="246"/>
      <c r="W6" s="246"/>
      <c r="X6" s="246"/>
      <c r="Y6" s="246"/>
      <c r="Z6" s="246"/>
    </row>
    <row r="7" spans="2:26" ht="25.8" customHeight="1" x14ac:dyDescent="0.3">
      <c r="B7" s="247" t="s">
        <v>3</v>
      </c>
      <c r="C7" s="248"/>
      <c r="D7" s="248"/>
      <c r="E7" s="248"/>
      <c r="F7" s="248"/>
      <c r="G7" s="249"/>
      <c r="H7" s="250" t="s">
        <v>4</v>
      </c>
      <c r="I7" s="251"/>
      <c r="J7" s="251"/>
      <c r="K7" s="251"/>
      <c r="L7" s="251"/>
      <c r="M7" s="251"/>
      <c r="N7" s="251"/>
      <c r="O7" s="251"/>
      <c r="P7" s="251"/>
      <c r="Q7" s="251"/>
      <c r="R7" s="251"/>
      <c r="S7" s="251"/>
      <c r="T7" s="251"/>
      <c r="U7" s="251"/>
      <c r="V7" s="251"/>
      <c r="W7" s="251"/>
      <c r="X7" s="251"/>
      <c r="Y7" s="251"/>
      <c r="Z7" s="252"/>
    </row>
    <row r="8" spans="2:26" ht="25.8" customHeight="1" x14ac:dyDescent="0.3">
      <c r="B8" s="214" t="s">
        <v>5</v>
      </c>
      <c r="C8" s="215"/>
      <c r="D8" s="215"/>
      <c r="E8" s="215"/>
      <c r="F8" s="215"/>
      <c r="G8" s="216"/>
      <c r="H8" s="241" t="s">
        <v>6</v>
      </c>
      <c r="I8" s="242"/>
      <c r="J8" s="242"/>
      <c r="K8" s="242"/>
      <c r="L8" s="242"/>
      <c r="M8" s="242"/>
      <c r="N8" s="242"/>
      <c r="O8" s="242"/>
      <c r="P8" s="242"/>
      <c r="Q8" s="242"/>
      <c r="R8" s="242"/>
      <c r="S8" s="242"/>
      <c r="T8" s="242"/>
      <c r="U8" s="242"/>
      <c r="V8" s="242"/>
      <c r="W8" s="242"/>
      <c r="X8" s="242"/>
      <c r="Y8" s="242"/>
      <c r="Z8" s="243"/>
    </row>
    <row r="9" spans="2:26" ht="38.4" customHeight="1" x14ac:dyDescent="0.3">
      <c r="B9" s="214" t="s">
        <v>7</v>
      </c>
      <c r="C9" s="215"/>
      <c r="D9" s="215"/>
      <c r="E9" s="215"/>
      <c r="F9" s="215"/>
      <c r="G9" s="216"/>
      <c r="H9" s="233" t="s">
        <v>8</v>
      </c>
      <c r="I9" s="234"/>
      <c r="J9" s="234"/>
      <c r="K9" s="234"/>
      <c r="L9" s="234"/>
      <c r="M9" s="234"/>
      <c r="N9" s="234"/>
      <c r="O9" s="234"/>
      <c r="P9" s="234"/>
      <c r="Q9" s="234"/>
      <c r="R9" s="234"/>
      <c r="S9" s="234"/>
      <c r="T9" s="234"/>
      <c r="U9" s="234"/>
      <c r="V9" s="234"/>
      <c r="W9" s="234"/>
      <c r="X9" s="234"/>
      <c r="Y9" s="234"/>
      <c r="Z9" s="235"/>
    </row>
    <row r="10" spans="2:26" ht="25.8" customHeight="1" x14ac:dyDescent="0.3">
      <c r="B10" s="214" t="s">
        <v>9</v>
      </c>
      <c r="C10" s="215"/>
      <c r="D10" s="215"/>
      <c r="E10" s="215"/>
      <c r="F10" s="215"/>
      <c r="G10" s="216"/>
      <c r="H10" s="236" t="s">
        <v>10</v>
      </c>
      <c r="I10" s="236"/>
      <c r="J10" s="236"/>
      <c r="K10" s="236"/>
      <c r="L10" s="236"/>
      <c r="M10" s="236"/>
      <c r="N10" s="236"/>
      <c r="O10" s="236"/>
      <c r="P10" s="230"/>
      <c r="Q10" s="237" t="s">
        <v>11</v>
      </c>
      <c r="R10" s="236"/>
      <c r="S10" s="236"/>
      <c r="T10" s="230"/>
      <c r="U10" s="238">
        <v>44136</v>
      </c>
      <c r="V10" s="239"/>
      <c r="W10" s="239"/>
      <c r="X10" s="239"/>
      <c r="Y10" s="239"/>
      <c r="Z10" s="240"/>
    </row>
    <row r="11" spans="2:26" ht="25.8" customHeight="1" x14ac:dyDescent="0.3">
      <c r="B11" s="214" t="s">
        <v>12</v>
      </c>
      <c r="C11" s="215"/>
      <c r="D11" s="215"/>
      <c r="E11" s="215"/>
      <c r="F11" s="215"/>
      <c r="G11" s="216"/>
      <c r="H11" s="230" t="s">
        <v>41</v>
      </c>
      <c r="I11" s="231"/>
      <c r="J11" s="231"/>
      <c r="K11" s="231"/>
      <c r="L11" s="231"/>
      <c r="M11" s="231"/>
      <c r="N11" s="231"/>
      <c r="O11" s="231"/>
      <c r="P11" s="231"/>
      <c r="Q11" s="231"/>
      <c r="R11" s="231"/>
      <c r="S11" s="231"/>
      <c r="T11" s="231"/>
      <c r="U11" s="231"/>
      <c r="V11" s="231"/>
      <c r="W11" s="231"/>
      <c r="X11" s="231"/>
      <c r="Y11" s="231"/>
      <c r="Z11" s="232"/>
    </row>
    <row r="12" spans="2:26" ht="25.8" customHeight="1" x14ac:dyDescent="0.3">
      <c r="B12" s="214" t="s">
        <v>13</v>
      </c>
      <c r="C12" s="215"/>
      <c r="D12" s="215"/>
      <c r="E12" s="215"/>
      <c r="F12" s="215"/>
      <c r="G12" s="216"/>
      <c r="H12" s="217" t="s">
        <v>14</v>
      </c>
      <c r="I12" s="218"/>
      <c r="J12" s="218"/>
      <c r="K12" s="218"/>
      <c r="L12" s="218"/>
      <c r="M12" s="218"/>
      <c r="N12" s="218"/>
      <c r="O12" s="218"/>
      <c r="P12" s="218"/>
      <c r="Q12" s="218"/>
      <c r="R12" s="218"/>
      <c r="S12" s="218"/>
      <c r="T12" s="218"/>
      <c r="U12" s="218"/>
      <c r="V12" s="218"/>
      <c r="W12" s="218"/>
      <c r="X12" s="218"/>
      <c r="Y12" s="218"/>
      <c r="Z12" s="219"/>
    </row>
    <row r="13" spans="2:26" ht="25.8" customHeight="1" x14ac:dyDescent="0.3">
      <c r="B13" s="220" t="s">
        <v>15</v>
      </c>
      <c r="C13" s="221"/>
      <c r="D13" s="221"/>
      <c r="E13" s="221"/>
      <c r="F13" s="221"/>
      <c r="G13" s="222"/>
      <c r="H13" s="221" t="s">
        <v>16</v>
      </c>
      <c r="I13" s="221"/>
      <c r="J13" s="221"/>
      <c r="K13" s="221"/>
      <c r="L13" s="221"/>
      <c r="M13" s="221"/>
      <c r="N13" s="221"/>
      <c r="O13" s="221"/>
      <c r="P13" s="222"/>
      <c r="Q13" s="226" t="s">
        <v>17</v>
      </c>
      <c r="R13" s="221"/>
      <c r="S13" s="221"/>
      <c r="T13" s="222"/>
      <c r="U13" s="226" t="s">
        <v>18</v>
      </c>
      <c r="V13" s="221"/>
      <c r="W13" s="221"/>
      <c r="X13" s="221"/>
      <c r="Y13" s="221"/>
      <c r="Z13" s="227"/>
    </row>
    <row r="14" spans="2:26" ht="25.8" customHeight="1" x14ac:dyDescent="0.3">
      <c r="B14" s="220"/>
      <c r="C14" s="221"/>
      <c r="D14" s="221"/>
      <c r="E14" s="221"/>
      <c r="F14" s="221"/>
      <c r="G14" s="222"/>
      <c r="H14" s="221" t="s">
        <v>19</v>
      </c>
      <c r="I14" s="221"/>
      <c r="J14" s="221"/>
      <c r="K14" s="221"/>
      <c r="L14" s="221"/>
      <c r="M14" s="221"/>
      <c r="N14" s="221"/>
      <c r="O14" s="221"/>
      <c r="P14" s="222"/>
      <c r="Q14" s="226" t="s">
        <v>17</v>
      </c>
      <c r="R14" s="221"/>
      <c r="S14" s="221"/>
      <c r="T14" s="222"/>
      <c r="U14" s="226"/>
      <c r="V14" s="221"/>
      <c r="W14" s="221"/>
      <c r="X14" s="221"/>
      <c r="Y14" s="221"/>
      <c r="Z14" s="227"/>
    </row>
    <row r="15" spans="2:26" ht="25.8" customHeight="1" x14ac:dyDescent="0.3">
      <c r="B15" s="214" t="s">
        <v>20</v>
      </c>
      <c r="C15" s="215"/>
      <c r="D15" s="215"/>
      <c r="E15" s="215"/>
      <c r="F15" s="215"/>
      <c r="G15" s="216"/>
      <c r="H15" s="217" t="s">
        <v>21</v>
      </c>
      <c r="I15" s="218"/>
      <c r="J15" s="218"/>
      <c r="K15" s="218"/>
      <c r="L15" s="218"/>
      <c r="M15" s="218"/>
      <c r="N15" s="218"/>
      <c r="O15" s="218"/>
      <c r="P15" s="218"/>
      <c r="Q15" s="218"/>
      <c r="R15" s="218"/>
      <c r="S15" s="218"/>
      <c r="T15" s="218"/>
      <c r="U15" s="218"/>
      <c r="V15" s="218"/>
      <c r="W15" s="218"/>
      <c r="X15" s="218"/>
      <c r="Y15" s="218"/>
      <c r="Z15" s="219"/>
    </row>
    <row r="16" spans="2:26" ht="25.8" customHeight="1" x14ac:dyDescent="0.3">
      <c r="B16" s="220" t="s">
        <v>15</v>
      </c>
      <c r="C16" s="221"/>
      <c r="D16" s="221"/>
      <c r="E16" s="221"/>
      <c r="F16" s="221"/>
      <c r="G16" s="222"/>
      <c r="H16" s="221" t="s">
        <v>22</v>
      </c>
      <c r="I16" s="221"/>
      <c r="J16" s="221"/>
      <c r="K16" s="221"/>
      <c r="L16" s="221"/>
      <c r="M16" s="221"/>
      <c r="N16" s="221"/>
      <c r="O16" s="221"/>
      <c r="P16" s="222"/>
      <c r="Q16" s="226" t="s">
        <v>17</v>
      </c>
      <c r="R16" s="221"/>
      <c r="S16" s="221"/>
      <c r="T16" s="222"/>
      <c r="U16" s="226" t="s">
        <v>23</v>
      </c>
      <c r="V16" s="221" t="s">
        <v>18</v>
      </c>
      <c r="W16" s="221"/>
      <c r="X16" s="221"/>
      <c r="Y16" s="221"/>
      <c r="Z16" s="227"/>
    </row>
    <row r="17" spans="2:26" ht="25.8" customHeight="1" x14ac:dyDescent="0.3">
      <c r="B17" s="220"/>
      <c r="C17" s="221"/>
      <c r="D17" s="221"/>
      <c r="E17" s="221"/>
      <c r="F17" s="221"/>
      <c r="G17" s="222"/>
      <c r="H17" s="221" t="s">
        <v>24</v>
      </c>
      <c r="I17" s="221"/>
      <c r="J17" s="221"/>
      <c r="K17" s="221"/>
      <c r="L17" s="221"/>
      <c r="M17" s="221"/>
      <c r="N17" s="221"/>
      <c r="O17" s="221"/>
      <c r="P17" s="222"/>
      <c r="Q17" s="226" t="s">
        <v>17</v>
      </c>
      <c r="R17" s="221"/>
      <c r="S17" s="221"/>
      <c r="T17" s="222"/>
      <c r="U17" s="226" t="s">
        <v>25</v>
      </c>
      <c r="V17" s="221" t="s">
        <v>18</v>
      </c>
      <c r="W17" s="221"/>
      <c r="X17" s="221"/>
      <c r="Y17" s="221"/>
      <c r="Z17" s="227"/>
    </row>
    <row r="18" spans="2:26" ht="25.8" customHeight="1" x14ac:dyDescent="0.3">
      <c r="B18" s="214" t="s">
        <v>26</v>
      </c>
      <c r="C18" s="215"/>
      <c r="D18" s="215"/>
      <c r="E18" s="215"/>
      <c r="F18" s="215"/>
      <c r="G18" s="216"/>
      <c r="H18" s="217" t="s">
        <v>27</v>
      </c>
      <c r="I18" s="218"/>
      <c r="J18" s="218"/>
      <c r="K18" s="218"/>
      <c r="L18" s="218"/>
      <c r="M18" s="218"/>
      <c r="N18" s="218"/>
      <c r="O18" s="218"/>
      <c r="P18" s="218"/>
      <c r="Q18" s="218"/>
      <c r="R18" s="218"/>
      <c r="S18" s="218"/>
      <c r="T18" s="218"/>
      <c r="U18" s="218"/>
      <c r="V18" s="218"/>
      <c r="W18" s="218"/>
      <c r="X18" s="218"/>
      <c r="Y18" s="218"/>
      <c r="Z18" s="219"/>
    </row>
    <row r="19" spans="2:26" ht="25.8" customHeight="1" x14ac:dyDescent="0.3">
      <c r="B19" s="220" t="s">
        <v>15</v>
      </c>
      <c r="C19" s="221"/>
      <c r="D19" s="221"/>
      <c r="E19" s="221"/>
      <c r="F19" s="221"/>
      <c r="G19" s="222"/>
      <c r="H19" s="221" t="s">
        <v>28</v>
      </c>
      <c r="I19" s="221"/>
      <c r="J19" s="221"/>
      <c r="K19" s="221"/>
      <c r="L19" s="221"/>
      <c r="M19" s="221"/>
      <c r="N19" s="221"/>
      <c r="O19" s="221"/>
      <c r="P19" s="222"/>
      <c r="Q19" s="226" t="s">
        <v>17</v>
      </c>
      <c r="R19" s="221"/>
      <c r="S19" s="221"/>
      <c r="T19" s="222"/>
      <c r="U19" s="226" t="s">
        <v>29</v>
      </c>
      <c r="V19" s="221" t="s">
        <v>18</v>
      </c>
      <c r="W19" s="221"/>
      <c r="X19" s="221"/>
      <c r="Y19" s="221"/>
      <c r="Z19" s="227"/>
    </row>
    <row r="20" spans="2:26" ht="25.8" customHeight="1" thickBot="1" x14ac:dyDescent="0.35">
      <c r="B20" s="223"/>
      <c r="C20" s="224"/>
      <c r="D20" s="224"/>
      <c r="E20" s="224"/>
      <c r="F20" s="224"/>
      <c r="G20" s="225"/>
      <c r="H20" s="224" t="s">
        <v>30</v>
      </c>
      <c r="I20" s="224"/>
      <c r="J20" s="224"/>
      <c r="K20" s="224"/>
      <c r="L20" s="224"/>
      <c r="M20" s="224"/>
      <c r="N20" s="224"/>
      <c r="O20" s="224"/>
      <c r="P20" s="225"/>
      <c r="Q20" s="228" t="s">
        <v>17</v>
      </c>
      <c r="R20" s="224"/>
      <c r="S20" s="224"/>
      <c r="T20" s="225"/>
      <c r="U20" s="228" t="s">
        <v>31</v>
      </c>
      <c r="V20" s="224" t="s">
        <v>18</v>
      </c>
      <c r="W20" s="224"/>
      <c r="X20" s="224"/>
      <c r="Y20" s="224"/>
      <c r="Z20" s="229"/>
    </row>
    <row r="21" spans="2:26" ht="15.6" x14ac:dyDescent="0.3">
      <c r="B21" s="1"/>
      <c r="C21" s="1"/>
      <c r="D21" s="1"/>
      <c r="E21" s="1"/>
      <c r="F21" s="1"/>
      <c r="G21" s="1"/>
      <c r="H21" s="1"/>
      <c r="I21" s="1"/>
      <c r="J21" s="1"/>
      <c r="K21" s="1"/>
      <c r="L21" s="1"/>
      <c r="M21" s="1"/>
      <c r="N21" s="1"/>
      <c r="O21" s="1"/>
      <c r="P21" s="1"/>
      <c r="Q21" s="1"/>
      <c r="R21" s="1"/>
      <c r="S21" s="1"/>
      <c r="T21" s="1"/>
      <c r="U21" s="1"/>
      <c r="V21" s="1"/>
      <c r="W21" s="1"/>
      <c r="X21" s="1"/>
      <c r="Y21" s="1"/>
      <c r="Z21" s="1"/>
    </row>
  </sheetData>
  <mergeCells count="42">
    <mergeCell ref="B8:G8"/>
    <mergeCell ref="H8:Z8"/>
    <mergeCell ref="B2:Z2"/>
    <mergeCell ref="B3:Z3"/>
    <mergeCell ref="B4:Z6"/>
    <mergeCell ref="B7:G7"/>
    <mergeCell ref="H7:Z7"/>
    <mergeCell ref="B9:G9"/>
    <mergeCell ref="H9:Z9"/>
    <mergeCell ref="B10:G10"/>
    <mergeCell ref="H10:P10"/>
    <mergeCell ref="Q10:T10"/>
    <mergeCell ref="U10:Z10"/>
    <mergeCell ref="B11:G11"/>
    <mergeCell ref="H11:Z11"/>
    <mergeCell ref="B12:G12"/>
    <mergeCell ref="H12:Z12"/>
    <mergeCell ref="B13:G14"/>
    <mergeCell ref="H13:P13"/>
    <mergeCell ref="Q13:T13"/>
    <mergeCell ref="U13:Z13"/>
    <mergeCell ref="H14:P14"/>
    <mergeCell ref="Q14:T14"/>
    <mergeCell ref="U14:Z14"/>
    <mergeCell ref="B15:G15"/>
    <mergeCell ref="H15:Z15"/>
    <mergeCell ref="B16:G17"/>
    <mergeCell ref="H16:P16"/>
    <mergeCell ref="Q16:T16"/>
    <mergeCell ref="U16:Z16"/>
    <mergeCell ref="H17:P17"/>
    <mergeCell ref="Q17:T17"/>
    <mergeCell ref="U17:Z17"/>
    <mergeCell ref="B18:G18"/>
    <mergeCell ref="H18:Z18"/>
    <mergeCell ref="B19:G20"/>
    <mergeCell ref="H19:P19"/>
    <mergeCell ref="Q19:T19"/>
    <mergeCell ref="U19:Z19"/>
    <mergeCell ref="H20:P20"/>
    <mergeCell ref="Q20:T20"/>
    <mergeCell ref="U20:Z20"/>
  </mergeCells>
  <printOptions horizontalCentered="1"/>
  <pageMargins left="0.59055118110236227" right="0.19685039370078741" top="0.39370078740157483" bottom="0.3937007874015748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O40"/>
  <sheetViews>
    <sheetView view="pageBreakPreview" topLeftCell="J1" zoomScaleNormal="100" zoomScaleSheetLayoutView="100" workbookViewId="0">
      <selection activeCell="AA13" sqref="AA13"/>
    </sheetView>
  </sheetViews>
  <sheetFormatPr defaultRowHeight="14.4" outlineLevelRow="1" outlineLevelCol="1" x14ac:dyDescent="0.3"/>
  <cols>
    <col min="1" max="1" width="5.109375" style="184" customWidth="1"/>
    <col min="2" max="2" width="49.88671875" style="153" customWidth="1"/>
    <col min="3" max="3" width="20.21875" style="184" customWidth="1" outlineLevel="1"/>
    <col min="4" max="4" width="14.109375" style="184" customWidth="1" outlineLevel="1"/>
    <col min="5" max="6" width="9.5546875" style="185" customWidth="1" outlineLevel="1"/>
    <col min="7" max="7" width="11" style="185" customWidth="1" outlineLevel="1"/>
    <col min="8" max="12" width="9.109375" style="185" customWidth="1"/>
    <col min="13" max="13" width="10" style="185" customWidth="1"/>
    <col min="14" max="14" width="9.88671875" style="185" customWidth="1"/>
    <col min="15" max="15" width="13" style="185" customWidth="1"/>
    <col min="16" max="16" width="26.6640625" style="153" customWidth="1" outlineLevel="1"/>
    <col min="17" max="17" width="12.109375" style="185" customWidth="1" outlineLevel="1"/>
    <col min="18" max="18" width="12" style="185" customWidth="1" outlineLevel="1"/>
    <col min="19" max="19" width="11.88671875" style="185" customWidth="1" outlineLevel="1"/>
    <col min="20" max="20" width="7.109375" style="185" customWidth="1" outlineLevel="1"/>
    <col min="21" max="21" width="11" style="185" customWidth="1" outlineLevel="1"/>
    <col min="22" max="22" width="6.33203125" style="153" customWidth="1" outlineLevel="1"/>
    <col min="23" max="23" width="15.88671875" style="153" customWidth="1" outlineLevel="1"/>
    <col min="24" max="24" width="14.6640625" style="153" customWidth="1" outlineLevel="1"/>
    <col min="25" max="25" width="14.5546875" style="153" customWidth="1" outlineLevel="1"/>
    <col min="26" max="26" width="10.44140625" style="153" customWidth="1"/>
    <col min="27" max="39" width="8.88671875" style="153"/>
    <col min="40" max="40" width="11" style="153" customWidth="1"/>
    <col min="41" max="41" width="0.21875" style="153" customWidth="1"/>
    <col min="42" max="16384" width="8.88671875" style="153"/>
  </cols>
  <sheetData>
    <row r="1" spans="1:41" s="110" customFormat="1" ht="30" customHeight="1" x14ac:dyDescent="0.25">
      <c r="A1" s="129"/>
      <c r="C1" s="129"/>
      <c r="D1" s="129"/>
      <c r="E1" s="116"/>
      <c r="F1" s="116"/>
      <c r="G1" s="116"/>
      <c r="H1" s="116"/>
      <c r="I1" s="116"/>
      <c r="J1" s="116"/>
      <c r="K1" s="116"/>
      <c r="L1" s="116"/>
      <c r="M1" s="195" t="s">
        <v>259</v>
      </c>
      <c r="N1" s="116">
        <f>N40</f>
        <v>40</v>
      </c>
      <c r="O1" s="191"/>
      <c r="Q1" s="116"/>
      <c r="R1" s="116"/>
      <c r="S1" s="116"/>
      <c r="T1" s="116"/>
      <c r="U1" s="130" t="s">
        <v>246</v>
      </c>
      <c r="V1" s="190" t="s">
        <v>252</v>
      </c>
      <c r="W1" s="187" t="s">
        <v>248</v>
      </c>
    </row>
    <row r="2" spans="1:41" s="110" customFormat="1" ht="16.8" customHeight="1" x14ac:dyDescent="0.25">
      <c r="A2" s="129"/>
      <c r="C2" s="129"/>
      <c r="D2" s="129"/>
      <c r="E2" s="116"/>
      <c r="F2" s="116"/>
      <c r="G2" s="116"/>
      <c r="H2" s="116"/>
      <c r="I2" s="116"/>
      <c r="J2" s="116"/>
      <c r="K2" s="116"/>
      <c r="L2" s="116"/>
      <c r="M2" s="116"/>
      <c r="N2" s="116"/>
      <c r="O2" s="116"/>
      <c r="Q2" s="116"/>
      <c r="R2" s="116"/>
      <c r="S2" s="116"/>
      <c r="T2" s="116"/>
      <c r="U2" s="130" t="s">
        <v>247</v>
      </c>
      <c r="V2" s="190"/>
      <c r="W2" s="187" t="s">
        <v>249</v>
      </c>
    </row>
    <row r="3" spans="1:41" s="110" customFormat="1" ht="16.8" customHeight="1" x14ac:dyDescent="0.3">
      <c r="A3" s="129"/>
      <c r="C3" s="192" t="str">
        <f>"TỔNG SỐ BB: "&amp;COUNTA(L17:L40)</f>
        <v>TỔNG SỐ BB: 6</v>
      </c>
      <c r="D3" s="129"/>
      <c r="E3" s="116"/>
      <c r="F3" s="116"/>
      <c r="G3" s="116"/>
      <c r="H3" s="116"/>
      <c r="I3" s="116"/>
      <c r="J3" s="116"/>
      <c r="K3" s="116"/>
      <c r="L3" s="116"/>
      <c r="M3" s="116"/>
      <c r="N3" s="116"/>
      <c r="O3" s="116"/>
      <c r="Q3" s="116"/>
      <c r="R3" s="116"/>
      <c r="S3" s="116"/>
      <c r="T3" s="116"/>
      <c r="U3" s="117" t="s">
        <v>242</v>
      </c>
    </row>
    <row r="4" spans="1:41" s="110" customFormat="1" ht="16.8" customHeight="1" x14ac:dyDescent="0.25">
      <c r="A4" s="262" t="s">
        <v>56</v>
      </c>
      <c r="B4" s="267" t="s">
        <v>46</v>
      </c>
      <c r="C4" s="262" t="s">
        <v>229</v>
      </c>
      <c r="D4" s="262" t="s">
        <v>57</v>
      </c>
      <c r="E4" s="264" t="s">
        <v>227</v>
      </c>
      <c r="F4" s="264"/>
      <c r="G4" s="264"/>
      <c r="H4" s="265" t="s">
        <v>48</v>
      </c>
      <c r="I4" s="266"/>
      <c r="J4" s="264" t="s">
        <v>228</v>
      </c>
      <c r="K4" s="264"/>
      <c r="L4" s="264"/>
      <c r="M4" s="262" t="s">
        <v>58</v>
      </c>
      <c r="N4" s="260" t="s">
        <v>230</v>
      </c>
      <c r="O4" s="262" t="s">
        <v>233</v>
      </c>
      <c r="P4" s="262" t="s">
        <v>192</v>
      </c>
      <c r="Q4" s="253" t="s">
        <v>231</v>
      </c>
      <c r="R4" s="254"/>
      <c r="S4" s="255"/>
      <c r="T4" s="116"/>
      <c r="U4" s="116"/>
      <c r="W4" s="112"/>
      <c r="X4" s="112"/>
      <c r="Y4" s="112"/>
    </row>
    <row r="5" spans="1:41" s="110" customFormat="1" ht="16.8" customHeight="1" x14ac:dyDescent="0.25">
      <c r="A5" s="263"/>
      <c r="B5" s="267"/>
      <c r="C5" s="263"/>
      <c r="D5" s="263"/>
      <c r="E5" s="128" t="s">
        <v>51</v>
      </c>
      <c r="F5" s="128" t="s">
        <v>52</v>
      </c>
      <c r="G5" s="128" t="s">
        <v>53</v>
      </c>
      <c r="H5" s="128" t="s">
        <v>54</v>
      </c>
      <c r="I5" s="128" t="s">
        <v>55</v>
      </c>
      <c r="J5" s="128" t="s">
        <v>51</v>
      </c>
      <c r="K5" s="128" t="s">
        <v>52</v>
      </c>
      <c r="L5" s="128" t="s">
        <v>53</v>
      </c>
      <c r="M5" s="263"/>
      <c r="N5" s="261"/>
      <c r="O5" s="263"/>
      <c r="P5" s="263"/>
      <c r="Q5" s="256"/>
      <c r="R5" s="257"/>
      <c r="S5" s="258"/>
      <c r="T5" s="116"/>
      <c r="U5" s="116"/>
      <c r="W5" s="112"/>
      <c r="X5" s="112"/>
      <c r="Y5" s="112"/>
    </row>
    <row r="6" spans="1:41" s="110" customFormat="1" ht="22.8" customHeight="1" x14ac:dyDescent="0.3">
      <c r="A6" s="131">
        <f t="shared" ref="A6:M9" si="0">IF($N6&gt;ROW($N$16),INDEX(DANHMUC,$N6,A$16),"")</f>
        <v>4</v>
      </c>
      <c r="B6" s="132" t="str">
        <f t="shared" si="0"/>
        <v>Nghiệm thu lắp dựng, hoàn thiện mái kính</v>
      </c>
      <c r="C6" s="133" t="str">
        <f t="shared" si="0"/>
        <v>/4</v>
      </c>
      <c r="D6" s="133" t="str">
        <f t="shared" si="0"/>
        <v>Tầng 1</v>
      </c>
      <c r="E6" s="134">
        <f t="shared" si="0"/>
        <v>845</v>
      </c>
      <c r="F6" s="134">
        <f t="shared" si="0"/>
        <v>1000</v>
      </c>
      <c r="G6" s="135">
        <f t="shared" si="0"/>
        <v>44409</v>
      </c>
      <c r="H6" s="134">
        <f t="shared" si="0"/>
        <v>1400</v>
      </c>
      <c r="I6" s="135">
        <f t="shared" si="0"/>
        <v>44410</v>
      </c>
      <c r="J6" s="134">
        <f t="shared" si="0"/>
        <v>900</v>
      </c>
      <c r="K6" s="134">
        <f t="shared" si="0"/>
        <v>1045</v>
      </c>
      <c r="L6" s="135">
        <f t="shared" si="0"/>
        <v>44411</v>
      </c>
      <c r="M6" s="131" t="str">
        <f t="shared" si="0"/>
        <v>CVXD</v>
      </c>
      <c r="N6" s="136">
        <v>22</v>
      </c>
      <c r="O6" s="106" t="s">
        <v>234</v>
      </c>
      <c r="P6" s="137" t="str">
        <f>IF($N6&gt;ROW($N$16),IF(INDEX(DANHMUC,$N6,P$16)&lt;&gt;"",INDEX(DANHMUC,$N6,P$16),""))</f>
        <v/>
      </c>
      <c r="Q6" s="138" t="s">
        <v>238</v>
      </c>
      <c r="R6" s="139" t="s">
        <v>239</v>
      </c>
      <c r="S6" s="138" t="s">
        <v>240</v>
      </c>
      <c r="T6" s="116"/>
      <c r="U6" s="117"/>
      <c r="W6" s="112" t="b">
        <v>1</v>
      </c>
      <c r="X6" s="112"/>
      <c r="Y6" s="112"/>
      <c r="Z6" s="111"/>
    </row>
    <row r="7" spans="1:41" s="110" customFormat="1" ht="22.8" customHeight="1" x14ac:dyDescent="0.3">
      <c r="A7" s="131">
        <f t="shared" si="0"/>
        <v>4</v>
      </c>
      <c r="B7" s="132" t="str">
        <f t="shared" si="0"/>
        <v>Nghiệm thu lắp dựng, hoàn thiện mái kính</v>
      </c>
      <c r="C7" s="133" t="str">
        <f t="shared" si="0"/>
        <v>/4</v>
      </c>
      <c r="D7" s="133" t="str">
        <f t="shared" si="0"/>
        <v>Tầng 1</v>
      </c>
      <c r="E7" s="134">
        <f t="shared" si="0"/>
        <v>845</v>
      </c>
      <c r="F7" s="134">
        <f t="shared" si="0"/>
        <v>1000</v>
      </c>
      <c r="G7" s="135">
        <f t="shared" si="0"/>
        <v>44409</v>
      </c>
      <c r="H7" s="134">
        <f t="shared" si="0"/>
        <v>1400</v>
      </c>
      <c r="I7" s="135">
        <f t="shared" si="0"/>
        <v>44410</v>
      </c>
      <c r="J7" s="134">
        <f t="shared" si="0"/>
        <v>900</v>
      </c>
      <c r="K7" s="134">
        <f t="shared" si="0"/>
        <v>1045</v>
      </c>
      <c r="L7" s="135">
        <f t="shared" si="0"/>
        <v>44411</v>
      </c>
      <c r="M7" s="131" t="str">
        <f t="shared" si="0"/>
        <v>CVXD</v>
      </c>
      <c r="N7" s="136">
        <f>N6</f>
        <v>22</v>
      </c>
      <c r="O7" s="106" t="s">
        <v>235</v>
      </c>
      <c r="P7" s="137" t="str">
        <f>IF($N7&gt;ROW($N$16),IF(INDEX(DANHMUC,$N7,P$16)&lt;&gt;"",INDEX(DANHMUC,$N7,P$16),""))</f>
        <v/>
      </c>
      <c r="Q7" s="138" t="s">
        <v>238</v>
      </c>
      <c r="R7" s="139" t="s">
        <v>239</v>
      </c>
      <c r="S7" s="138" t="s">
        <v>240</v>
      </c>
      <c r="T7" s="116"/>
      <c r="U7" s="117" t="s">
        <v>241</v>
      </c>
      <c r="Z7" s="111"/>
    </row>
    <row r="8" spans="1:41" s="110" customFormat="1" ht="22.8" customHeight="1" x14ac:dyDescent="0.25">
      <c r="A8" s="131">
        <f t="shared" si="0"/>
        <v>4</v>
      </c>
      <c r="B8" s="132" t="str">
        <f t="shared" si="0"/>
        <v>Nghiệm thu lắp dựng, hoàn thiện mái kính</v>
      </c>
      <c r="C8" s="133" t="str">
        <f t="shared" si="0"/>
        <v>/4</v>
      </c>
      <c r="D8" s="133" t="str">
        <f t="shared" si="0"/>
        <v>Tầng 1</v>
      </c>
      <c r="E8" s="134">
        <f t="shared" si="0"/>
        <v>845</v>
      </c>
      <c r="F8" s="134">
        <f t="shared" si="0"/>
        <v>1000</v>
      </c>
      <c r="G8" s="140">
        <f t="shared" si="0"/>
        <v>44409</v>
      </c>
      <c r="H8" s="134">
        <f t="shared" si="0"/>
        <v>1400</v>
      </c>
      <c r="I8" s="140">
        <f t="shared" si="0"/>
        <v>44410</v>
      </c>
      <c r="J8" s="134">
        <f t="shared" si="0"/>
        <v>900</v>
      </c>
      <c r="K8" s="134">
        <f t="shared" si="0"/>
        <v>1045</v>
      </c>
      <c r="L8" s="135">
        <f t="shared" si="0"/>
        <v>44411</v>
      </c>
      <c r="M8" s="131" t="str">
        <f t="shared" si="0"/>
        <v>CVXD</v>
      </c>
      <c r="N8" s="136">
        <f t="shared" ref="N8:N9" si="1">N7</f>
        <v>22</v>
      </c>
      <c r="O8" s="106" t="s">
        <v>236</v>
      </c>
      <c r="P8" s="137" t="str">
        <f>IF($N8&gt;ROW($N$16),IF(INDEX(DANHMUC,$N8,P$16)&lt;&gt;"",INDEX(DANHMUC,$N8,P$16),""))</f>
        <v/>
      </c>
      <c r="Q8" s="138" t="s">
        <v>238</v>
      </c>
      <c r="R8" s="139" t="s">
        <v>239</v>
      </c>
      <c r="S8" s="138" t="s">
        <v>240</v>
      </c>
      <c r="T8" s="116"/>
      <c r="U8" s="113" t="s">
        <v>243</v>
      </c>
      <c r="V8" s="114">
        <v>17</v>
      </c>
      <c r="W8" s="115"/>
      <c r="X8" s="115"/>
      <c r="Y8" s="115"/>
      <c r="Z8" s="111"/>
    </row>
    <row r="9" spans="1:41" s="110" customFormat="1" ht="22.8" customHeight="1" x14ac:dyDescent="0.25">
      <c r="A9" s="131">
        <f t="shared" si="0"/>
        <v>4</v>
      </c>
      <c r="B9" s="132" t="str">
        <f t="shared" si="0"/>
        <v>Nghiệm thu lắp dựng, hoàn thiện mái kính</v>
      </c>
      <c r="C9" s="133" t="str">
        <f t="shared" si="0"/>
        <v>/4</v>
      </c>
      <c r="D9" s="133" t="str">
        <f t="shared" si="0"/>
        <v>Tầng 1</v>
      </c>
      <c r="E9" s="134">
        <f t="shared" si="0"/>
        <v>845</v>
      </c>
      <c r="F9" s="134">
        <f t="shared" si="0"/>
        <v>1000</v>
      </c>
      <c r="G9" s="140">
        <f t="shared" si="0"/>
        <v>44409</v>
      </c>
      <c r="H9" s="134">
        <f t="shared" si="0"/>
        <v>1400</v>
      </c>
      <c r="I9" s="140">
        <f t="shared" si="0"/>
        <v>44410</v>
      </c>
      <c r="J9" s="134">
        <f t="shared" si="0"/>
        <v>900</v>
      </c>
      <c r="K9" s="134">
        <f t="shared" si="0"/>
        <v>1045</v>
      </c>
      <c r="L9" s="140">
        <f t="shared" si="0"/>
        <v>44411</v>
      </c>
      <c r="M9" s="131" t="str">
        <f t="shared" si="0"/>
        <v>CVXD</v>
      </c>
      <c r="N9" s="136">
        <f t="shared" si="1"/>
        <v>22</v>
      </c>
      <c r="O9" s="106" t="s">
        <v>237</v>
      </c>
      <c r="P9" s="137" t="str">
        <f>IF($N9&gt;ROW($N$16),IF(INDEX(DANHMUC,$N9,P$16)&lt;&gt;"",INDEX(DANHMUC,$N9,P$16),""))</f>
        <v/>
      </c>
      <c r="Q9" s="138" t="s">
        <v>238</v>
      </c>
      <c r="R9" s="139" t="s">
        <v>239</v>
      </c>
      <c r="S9" s="138" t="s">
        <v>240</v>
      </c>
      <c r="T9" s="116"/>
      <c r="U9" s="113" t="s">
        <v>244</v>
      </c>
      <c r="V9" s="114">
        <v>23</v>
      </c>
      <c r="W9" s="115"/>
      <c r="X9" s="115"/>
      <c r="Y9" s="115"/>
      <c r="Z9" s="111"/>
    </row>
    <row r="10" spans="1:41" s="110" customFormat="1" ht="19.2" customHeight="1" x14ac:dyDescent="0.25">
      <c r="A10" s="193" t="s">
        <v>260</v>
      </c>
      <c r="B10" s="193"/>
      <c r="C10" s="193"/>
      <c r="D10" s="193"/>
      <c r="E10" s="193"/>
      <c r="F10" s="193"/>
      <c r="G10" s="193"/>
      <c r="H10" s="193"/>
      <c r="I10" s="193"/>
      <c r="J10" s="193"/>
      <c r="K10" s="193"/>
      <c r="L10" s="193"/>
      <c r="M10" s="193"/>
      <c r="N10" s="193"/>
      <c r="O10" s="193"/>
      <c r="P10" s="193"/>
      <c r="Q10" s="193"/>
      <c r="R10" s="193"/>
      <c r="S10" s="193"/>
      <c r="T10" s="116"/>
      <c r="U10" s="188" t="s">
        <v>251</v>
      </c>
      <c r="V10" s="186"/>
      <c r="W10" s="186"/>
      <c r="X10" s="186"/>
      <c r="Y10" s="186"/>
    </row>
    <row r="11" spans="1:41" s="143" customFormat="1" ht="22.8" x14ac:dyDescent="0.4">
      <c r="A11" s="141" t="s">
        <v>44</v>
      </c>
      <c r="B11" s="141"/>
      <c r="C11" s="141"/>
      <c r="D11" s="141"/>
      <c r="E11" s="141"/>
      <c r="F11" s="141"/>
      <c r="G11" s="141"/>
      <c r="H11" s="141"/>
      <c r="I11" s="141"/>
      <c r="J11" s="141"/>
      <c r="K11" s="141"/>
      <c r="L11" s="141"/>
      <c r="M11" s="141"/>
      <c r="N11" s="141"/>
      <c r="O11" s="141"/>
      <c r="P11" s="141"/>
      <c r="Q11" s="142" t="s">
        <v>201</v>
      </c>
      <c r="R11" s="142"/>
      <c r="S11" s="142"/>
      <c r="T11" s="142"/>
      <c r="U11" s="189" t="s">
        <v>250</v>
      </c>
      <c r="V11" s="142"/>
      <c r="W11" s="142"/>
      <c r="X11" s="142"/>
      <c r="Y11" s="142"/>
      <c r="Z11" s="142"/>
      <c r="AA11" s="142"/>
      <c r="AB11" s="142"/>
      <c r="AC11" s="142"/>
      <c r="AD11" s="142"/>
      <c r="AE11" s="142"/>
      <c r="AF11" s="142"/>
      <c r="AG11" s="142"/>
      <c r="AH11" s="142"/>
      <c r="AI11" s="142"/>
      <c r="AJ11" s="142"/>
      <c r="AK11" s="142"/>
      <c r="AL11" s="142"/>
      <c r="AM11" s="142"/>
      <c r="AN11" s="142"/>
      <c r="AO11" s="142"/>
    </row>
    <row r="12" spans="1:41" s="148" customFormat="1" ht="17.399999999999999" customHeight="1" x14ac:dyDescent="0.3">
      <c r="A12" s="144" t="s">
        <v>67</v>
      </c>
      <c r="B12" s="144" t="str">
        <f>TTDA!H8</f>
        <v>Xây dựng hạ tầng kỹ thuật khu công nghiệp Hòa Phú</v>
      </c>
      <c r="C12" s="145"/>
      <c r="D12" s="145"/>
      <c r="E12" s="146"/>
      <c r="F12" s="146"/>
      <c r="G12" s="146"/>
      <c r="H12" s="146"/>
      <c r="I12" s="146"/>
      <c r="J12" s="146"/>
      <c r="K12" s="146"/>
      <c r="L12" s="146"/>
      <c r="M12" s="146"/>
      <c r="N12" s="146"/>
      <c r="O12" s="146"/>
      <c r="P12" s="147"/>
      <c r="Q12" s="142" t="s">
        <v>193</v>
      </c>
      <c r="R12" s="142"/>
      <c r="S12" s="142"/>
      <c r="T12" s="142"/>
      <c r="U12" s="142"/>
      <c r="V12" s="142"/>
      <c r="W12" s="142"/>
      <c r="X12" s="142"/>
      <c r="Y12" s="142"/>
      <c r="Z12" s="142"/>
      <c r="AA12" s="142"/>
      <c r="AB12" s="142"/>
      <c r="AC12" s="142"/>
      <c r="AD12" s="142"/>
      <c r="AE12" s="142"/>
      <c r="AF12" s="142"/>
      <c r="AG12" s="142"/>
      <c r="AH12" s="142"/>
      <c r="AI12" s="142"/>
      <c r="AJ12" s="142"/>
      <c r="AK12" s="142"/>
      <c r="AL12" s="142"/>
      <c r="AM12" s="142"/>
      <c r="AN12" s="142"/>
      <c r="AO12" s="142"/>
    </row>
    <row r="13" spans="1:41" s="148" customFormat="1" ht="17.399999999999999" customHeight="1" x14ac:dyDescent="0.3">
      <c r="A13" s="144" t="s">
        <v>68</v>
      </c>
      <c r="B13" s="144" t="str">
        <f>TTDA!H11</f>
        <v>Huyện Hiệp Hòa, Tỉnh Bắc Giang</v>
      </c>
      <c r="C13" s="145"/>
      <c r="D13" s="145"/>
      <c r="E13" s="146"/>
      <c r="F13" s="146"/>
      <c r="G13" s="146"/>
      <c r="H13" s="146"/>
      <c r="I13" s="146"/>
      <c r="J13" s="146"/>
      <c r="K13" s="146"/>
      <c r="L13" s="146"/>
      <c r="M13" s="146"/>
      <c r="N13" s="146"/>
      <c r="O13" s="146"/>
      <c r="P13" s="147"/>
      <c r="Q13" s="146"/>
      <c r="R13" s="146"/>
      <c r="S13" s="146"/>
      <c r="T13" s="146"/>
      <c r="U13" s="146"/>
      <c r="V13" s="147"/>
      <c r="W13" s="147"/>
      <c r="X13" s="147"/>
      <c r="Y13" s="147"/>
    </row>
    <row r="14" spans="1:41" ht="7.2" customHeight="1" x14ac:dyDescent="0.3">
      <c r="A14" s="268" t="s">
        <v>56</v>
      </c>
      <c r="B14" s="259" t="s">
        <v>46</v>
      </c>
      <c r="C14" s="259" t="s">
        <v>45</v>
      </c>
      <c r="D14" s="268" t="s">
        <v>57</v>
      </c>
      <c r="E14" s="149" t="s">
        <v>47</v>
      </c>
      <c r="F14" s="149"/>
      <c r="G14" s="149"/>
      <c r="H14" s="149" t="s">
        <v>48</v>
      </c>
      <c r="I14" s="149"/>
      <c r="J14" s="150" t="s">
        <v>49</v>
      </c>
      <c r="K14" s="151"/>
      <c r="L14" s="152"/>
      <c r="M14" s="259" t="s">
        <v>58</v>
      </c>
      <c r="N14" s="259" t="s">
        <v>50</v>
      </c>
      <c r="O14" s="259" t="s">
        <v>230</v>
      </c>
      <c r="P14" s="259" t="s">
        <v>192</v>
      </c>
      <c r="Q14" s="150" t="s">
        <v>202</v>
      </c>
      <c r="R14" s="151"/>
      <c r="S14" s="151"/>
      <c r="T14" s="151"/>
      <c r="U14" s="151"/>
      <c r="V14" s="152"/>
      <c r="W14" s="107"/>
      <c r="X14" s="107"/>
      <c r="Y14" s="107"/>
    </row>
    <row r="15" spans="1:41" ht="7.2" customHeight="1" x14ac:dyDescent="0.3">
      <c r="A15" s="291"/>
      <c r="B15" s="259"/>
      <c r="C15" s="259"/>
      <c r="D15" s="269"/>
      <c r="E15" s="154" t="s">
        <v>51</v>
      </c>
      <c r="F15" s="155" t="s">
        <v>52</v>
      </c>
      <c r="G15" s="156" t="s">
        <v>53</v>
      </c>
      <c r="H15" s="155" t="s">
        <v>54</v>
      </c>
      <c r="I15" s="156" t="s">
        <v>55</v>
      </c>
      <c r="J15" s="154" t="s">
        <v>51</v>
      </c>
      <c r="K15" s="157" t="s">
        <v>52</v>
      </c>
      <c r="L15" s="156" t="s">
        <v>53</v>
      </c>
      <c r="M15" s="259"/>
      <c r="N15" s="259"/>
      <c r="O15" s="259"/>
      <c r="P15" s="259"/>
      <c r="Q15" s="158" t="s">
        <v>203</v>
      </c>
      <c r="R15" s="158" t="s">
        <v>204</v>
      </c>
      <c r="S15" s="158" t="s">
        <v>205</v>
      </c>
      <c r="T15" s="158" t="s">
        <v>206</v>
      </c>
      <c r="U15" s="158" t="s">
        <v>207</v>
      </c>
      <c r="V15" s="158" t="s">
        <v>208</v>
      </c>
      <c r="W15" s="108"/>
      <c r="X15" s="108"/>
      <c r="Y15" s="108"/>
    </row>
    <row r="16" spans="1:41" s="164" customFormat="1" ht="13.8" x14ac:dyDescent="0.3">
      <c r="A16" s="159">
        <f>COLUMN()</f>
        <v>1</v>
      </c>
      <c r="B16" s="159">
        <f>COLUMN()</f>
        <v>2</v>
      </c>
      <c r="C16" s="159">
        <f>COLUMN()</f>
        <v>3</v>
      </c>
      <c r="D16" s="159">
        <f>COLUMN()</f>
        <v>4</v>
      </c>
      <c r="E16" s="160">
        <f>COLUMN()</f>
        <v>5</v>
      </c>
      <c r="F16" s="161">
        <f>COLUMN()</f>
        <v>6</v>
      </c>
      <c r="G16" s="162">
        <f>COLUMN()</f>
        <v>7</v>
      </c>
      <c r="H16" s="161">
        <f>COLUMN()</f>
        <v>8</v>
      </c>
      <c r="I16" s="162">
        <f>COLUMN()</f>
        <v>9</v>
      </c>
      <c r="J16" s="160">
        <f>COLUMN()</f>
        <v>10</v>
      </c>
      <c r="K16" s="163">
        <f>COLUMN()</f>
        <v>11</v>
      </c>
      <c r="L16" s="162">
        <f>COLUMN()</f>
        <v>12</v>
      </c>
      <c r="M16" s="162">
        <f>COLUMN()</f>
        <v>13</v>
      </c>
      <c r="N16" s="162">
        <f>COLUMN()</f>
        <v>14</v>
      </c>
      <c r="O16" s="162">
        <f>COLUMN()</f>
        <v>15</v>
      </c>
      <c r="P16" s="162">
        <f>COLUMN()</f>
        <v>16</v>
      </c>
      <c r="Q16" s="162">
        <f>COLUMN()</f>
        <v>17</v>
      </c>
      <c r="R16" s="162">
        <f>COLUMN()</f>
        <v>18</v>
      </c>
      <c r="S16" s="162">
        <f>COLUMN()</f>
        <v>19</v>
      </c>
      <c r="T16" s="162">
        <f>COLUMN()</f>
        <v>20</v>
      </c>
      <c r="U16" s="162">
        <f>COLUMN()</f>
        <v>21</v>
      </c>
      <c r="V16" s="162">
        <f>COLUMN()</f>
        <v>22</v>
      </c>
      <c r="W16" s="109"/>
      <c r="X16" s="109"/>
      <c r="Y16" s="109"/>
    </row>
    <row r="17" spans="1:25" s="148" customFormat="1" ht="32.4" customHeight="1" x14ac:dyDescent="0.3">
      <c r="A17" s="165" t="s">
        <v>59</v>
      </c>
      <c r="B17" s="166" t="s">
        <v>60</v>
      </c>
      <c r="C17" s="131"/>
      <c r="D17" s="131"/>
      <c r="E17" s="167"/>
      <c r="F17" s="168"/>
      <c r="G17" s="169"/>
      <c r="H17" s="170"/>
      <c r="I17" s="171"/>
      <c r="J17" s="172"/>
      <c r="K17" s="168"/>
      <c r="L17" s="169"/>
      <c r="M17" s="173"/>
      <c r="N17" s="173">
        <f>ROW()</f>
        <v>17</v>
      </c>
      <c r="O17" s="174" t="s">
        <v>232</v>
      </c>
      <c r="P17" s="175"/>
      <c r="Q17" s="173"/>
      <c r="R17" s="173"/>
      <c r="S17" s="173"/>
      <c r="T17" s="173"/>
      <c r="U17" s="173"/>
      <c r="V17" s="137"/>
      <c r="W17" s="111"/>
      <c r="X17" s="111"/>
      <c r="Y17" s="111"/>
    </row>
    <row r="18" spans="1:25" s="148" customFormat="1" ht="28.8" customHeight="1" outlineLevel="1" x14ac:dyDescent="0.3">
      <c r="A18" s="131">
        <v>1</v>
      </c>
      <c r="B18" s="176" t="s">
        <v>131</v>
      </c>
      <c r="C18" s="131" t="s">
        <v>253</v>
      </c>
      <c r="D18" s="131" t="s">
        <v>69</v>
      </c>
      <c r="E18" s="177">
        <v>800</v>
      </c>
      <c r="F18" s="178">
        <v>1000</v>
      </c>
      <c r="G18" s="169">
        <v>44355</v>
      </c>
      <c r="H18" s="179">
        <v>1400</v>
      </c>
      <c r="I18" s="171">
        <f>G18+1</f>
        <v>44356</v>
      </c>
      <c r="J18" s="167">
        <v>830</v>
      </c>
      <c r="K18" s="178">
        <v>1100</v>
      </c>
      <c r="L18" s="169">
        <f>I18+1</f>
        <v>44357</v>
      </c>
      <c r="M18" s="173" t="s">
        <v>79</v>
      </c>
      <c r="N18" s="173">
        <f>ROW()</f>
        <v>18</v>
      </c>
      <c r="O18" s="174" t="s">
        <v>232</v>
      </c>
      <c r="P18" s="131" t="s">
        <v>265</v>
      </c>
      <c r="Q18" s="173" t="s">
        <v>261</v>
      </c>
      <c r="R18" s="173" t="s">
        <v>262</v>
      </c>
      <c r="S18" s="173" t="s">
        <v>263</v>
      </c>
      <c r="T18" s="173" t="s">
        <v>264</v>
      </c>
      <c r="U18" s="173"/>
      <c r="V18" s="137"/>
      <c r="W18" s="111"/>
      <c r="X18" s="111"/>
      <c r="Y18" s="111"/>
    </row>
    <row r="19" spans="1:25" s="148" customFormat="1" ht="18.600000000000001" customHeight="1" outlineLevel="1" x14ac:dyDescent="0.3">
      <c r="A19" s="131">
        <v>2</v>
      </c>
      <c r="B19" s="137" t="s">
        <v>70</v>
      </c>
      <c r="C19" s="131" t="s">
        <v>254</v>
      </c>
      <c r="D19" s="131" t="s">
        <v>71</v>
      </c>
      <c r="E19" s="180">
        <v>830</v>
      </c>
      <c r="F19" s="178">
        <v>1100</v>
      </c>
      <c r="G19" s="169">
        <v>44387</v>
      </c>
      <c r="H19" s="179">
        <v>1500</v>
      </c>
      <c r="I19" s="171">
        <f>G19+1</f>
        <v>44388</v>
      </c>
      <c r="J19" s="167">
        <v>900</v>
      </c>
      <c r="K19" s="178">
        <v>1030</v>
      </c>
      <c r="L19" s="169">
        <f>I19+1</f>
        <v>44389</v>
      </c>
      <c r="M19" s="173" t="s">
        <v>79</v>
      </c>
      <c r="N19" s="173">
        <f>ROW()</f>
        <v>19</v>
      </c>
      <c r="O19" s="174" t="s">
        <v>232</v>
      </c>
      <c r="P19" s="175" t="s">
        <v>267</v>
      </c>
      <c r="Q19" s="173" t="s">
        <v>266</v>
      </c>
      <c r="R19" s="173" t="s">
        <v>261</v>
      </c>
      <c r="S19" s="173"/>
      <c r="T19" s="173"/>
      <c r="U19" s="173"/>
      <c r="V19" s="137"/>
      <c r="W19" s="111"/>
      <c r="X19" s="111"/>
      <c r="Y19" s="111"/>
    </row>
    <row r="20" spans="1:25" s="148" customFormat="1" ht="18.600000000000001" customHeight="1" x14ac:dyDescent="0.3">
      <c r="A20" s="165" t="s">
        <v>61</v>
      </c>
      <c r="B20" s="181" t="s">
        <v>62</v>
      </c>
      <c r="C20" s="131"/>
      <c r="D20" s="131"/>
      <c r="E20" s="167"/>
      <c r="F20" s="182"/>
      <c r="G20" s="169"/>
      <c r="H20" s="170"/>
      <c r="I20" s="171"/>
      <c r="J20" s="183"/>
      <c r="K20" s="182"/>
      <c r="L20" s="169"/>
      <c r="M20" s="173"/>
      <c r="N20" s="173">
        <f>ROW()</f>
        <v>20</v>
      </c>
      <c r="O20" s="174" t="s">
        <v>232</v>
      </c>
      <c r="P20" s="175"/>
      <c r="Q20" s="173"/>
      <c r="R20" s="173"/>
      <c r="S20" s="173"/>
      <c r="T20" s="173"/>
      <c r="U20" s="173"/>
      <c r="V20" s="137"/>
      <c r="W20" s="111"/>
      <c r="X20" s="111"/>
      <c r="Y20" s="111"/>
    </row>
    <row r="21" spans="1:25" s="148" customFormat="1" ht="46.2" customHeight="1" outlineLevel="1" x14ac:dyDescent="0.3">
      <c r="A21" s="131">
        <v>3</v>
      </c>
      <c r="B21" s="176" t="s">
        <v>132</v>
      </c>
      <c r="C21" s="131" t="s">
        <v>257</v>
      </c>
      <c r="D21" s="131" t="s">
        <v>69</v>
      </c>
      <c r="E21" s="167">
        <v>800</v>
      </c>
      <c r="F21" s="178">
        <v>1030</v>
      </c>
      <c r="G21" s="169">
        <v>44440</v>
      </c>
      <c r="H21" s="179">
        <v>1000</v>
      </c>
      <c r="I21" s="171">
        <f>G21+1</f>
        <v>44441</v>
      </c>
      <c r="J21" s="167">
        <v>830</v>
      </c>
      <c r="K21" s="178">
        <v>1100</v>
      </c>
      <c r="L21" s="169">
        <f>I21+1</f>
        <v>44442</v>
      </c>
      <c r="M21" s="173" t="s">
        <v>76</v>
      </c>
      <c r="N21" s="173">
        <f>ROW()</f>
        <v>21</v>
      </c>
      <c r="O21" s="174" t="s">
        <v>232</v>
      </c>
      <c r="P21" s="175"/>
      <c r="Q21" s="173"/>
      <c r="R21" s="173"/>
      <c r="S21" s="173"/>
      <c r="T21" s="173"/>
      <c r="U21" s="173"/>
      <c r="V21" s="137"/>
      <c r="W21" s="111"/>
      <c r="X21" s="111"/>
      <c r="Y21" s="111"/>
    </row>
    <row r="22" spans="1:25" s="148" customFormat="1" ht="18.600000000000001" customHeight="1" outlineLevel="1" x14ac:dyDescent="0.3">
      <c r="A22" s="131">
        <v>4</v>
      </c>
      <c r="B22" s="137" t="s">
        <v>72</v>
      </c>
      <c r="C22" s="131" t="s">
        <v>256</v>
      </c>
      <c r="D22" s="131" t="s">
        <v>71</v>
      </c>
      <c r="E22" s="167">
        <v>845</v>
      </c>
      <c r="F22" s="178">
        <v>1000</v>
      </c>
      <c r="G22" s="169">
        <v>44409</v>
      </c>
      <c r="H22" s="179">
        <v>1400</v>
      </c>
      <c r="I22" s="171">
        <f>G22+1</f>
        <v>44410</v>
      </c>
      <c r="J22" s="167">
        <v>900</v>
      </c>
      <c r="K22" s="178">
        <v>1045</v>
      </c>
      <c r="L22" s="169">
        <f>I22+1</f>
        <v>44411</v>
      </c>
      <c r="M22" s="173" t="s">
        <v>76</v>
      </c>
      <c r="N22" s="173">
        <f>ROW()</f>
        <v>22</v>
      </c>
      <c r="O22" s="174" t="s">
        <v>232</v>
      </c>
      <c r="P22" s="137"/>
      <c r="Q22" s="173"/>
      <c r="R22" s="173"/>
      <c r="S22" s="173"/>
      <c r="T22" s="173"/>
      <c r="U22" s="173"/>
      <c r="V22" s="137"/>
      <c r="W22" s="111"/>
      <c r="X22" s="111"/>
      <c r="Y22" s="111"/>
    </row>
    <row r="23" spans="1:25" s="148" customFormat="1" ht="18.600000000000001" customHeight="1" x14ac:dyDescent="0.3">
      <c r="A23" s="165" t="s">
        <v>63</v>
      </c>
      <c r="B23" s="181" t="s">
        <v>64</v>
      </c>
      <c r="C23" s="131"/>
      <c r="D23" s="131"/>
      <c r="E23" s="167"/>
      <c r="F23" s="168"/>
      <c r="G23" s="169"/>
      <c r="H23" s="170"/>
      <c r="I23" s="171"/>
      <c r="J23" s="172"/>
      <c r="K23" s="168"/>
      <c r="L23" s="169"/>
      <c r="M23" s="173"/>
      <c r="N23" s="173">
        <f>ROW()</f>
        <v>23</v>
      </c>
      <c r="O23" s="174" t="s">
        <v>232</v>
      </c>
      <c r="P23" s="137"/>
      <c r="Q23" s="173"/>
      <c r="R23" s="173"/>
      <c r="S23" s="173"/>
      <c r="T23" s="173"/>
      <c r="U23" s="173"/>
      <c r="V23" s="137"/>
      <c r="W23" s="111"/>
      <c r="X23" s="111"/>
      <c r="Y23" s="111"/>
    </row>
    <row r="24" spans="1:25" s="148" customFormat="1" ht="18.600000000000001" customHeight="1" outlineLevel="1" x14ac:dyDescent="0.3">
      <c r="A24" s="131">
        <v>5</v>
      </c>
      <c r="B24" s="137" t="s">
        <v>74</v>
      </c>
      <c r="C24" s="131" t="s">
        <v>258</v>
      </c>
      <c r="D24" s="131" t="s">
        <v>75</v>
      </c>
      <c r="E24" s="167">
        <v>800</v>
      </c>
      <c r="F24" s="178">
        <v>930</v>
      </c>
      <c r="G24" s="169">
        <v>44446</v>
      </c>
      <c r="H24" s="167">
        <v>1400</v>
      </c>
      <c r="I24" s="169">
        <f>G24</f>
        <v>44446</v>
      </c>
      <c r="J24" s="178">
        <v>910</v>
      </c>
      <c r="K24" s="178">
        <v>1045</v>
      </c>
      <c r="L24" s="169">
        <f>I24+1</f>
        <v>44447</v>
      </c>
      <c r="M24" s="173" t="s">
        <v>78</v>
      </c>
      <c r="N24" s="173">
        <f>ROW()</f>
        <v>24</v>
      </c>
      <c r="O24" s="174" t="s">
        <v>232</v>
      </c>
      <c r="P24" s="137"/>
      <c r="Q24" s="173"/>
      <c r="R24" s="173"/>
      <c r="S24" s="173"/>
      <c r="T24" s="173"/>
      <c r="U24" s="173"/>
      <c r="V24" s="137"/>
      <c r="W24" s="111"/>
      <c r="X24" s="111"/>
      <c r="Y24" s="111"/>
    </row>
    <row r="25" spans="1:25" s="148" customFormat="1" ht="18.600000000000001" customHeight="1" outlineLevel="1" x14ac:dyDescent="0.3">
      <c r="A25" s="131">
        <v>6</v>
      </c>
      <c r="B25" s="137" t="s">
        <v>73</v>
      </c>
      <c r="C25" s="131" t="s">
        <v>80</v>
      </c>
      <c r="D25" s="131" t="s">
        <v>80</v>
      </c>
      <c r="E25" s="167"/>
      <c r="F25" s="168"/>
      <c r="G25" s="169"/>
      <c r="H25" s="183"/>
      <c r="I25" s="169"/>
      <c r="J25" s="172"/>
      <c r="K25" s="168"/>
      <c r="L25" s="169"/>
      <c r="M25" s="173" t="s">
        <v>80</v>
      </c>
      <c r="N25" s="173">
        <f>ROW()</f>
        <v>25</v>
      </c>
      <c r="O25" s="174" t="s">
        <v>232</v>
      </c>
      <c r="P25" s="137"/>
      <c r="Q25" s="173"/>
      <c r="R25" s="173"/>
      <c r="S25" s="173"/>
      <c r="T25" s="173"/>
      <c r="U25" s="173"/>
      <c r="V25" s="137"/>
      <c r="W25" s="111"/>
      <c r="X25" s="111"/>
      <c r="Y25" s="111"/>
    </row>
    <row r="26" spans="1:25" s="148" customFormat="1" ht="18.600000000000001" customHeight="1" x14ac:dyDescent="0.3">
      <c r="A26" s="165" t="s">
        <v>65</v>
      </c>
      <c r="B26" s="181" t="s">
        <v>66</v>
      </c>
      <c r="C26" s="131"/>
      <c r="D26" s="131"/>
      <c r="E26" s="167"/>
      <c r="F26" s="168"/>
      <c r="G26" s="169"/>
      <c r="H26" s="183"/>
      <c r="I26" s="169"/>
      <c r="J26" s="172"/>
      <c r="K26" s="168"/>
      <c r="L26" s="169"/>
      <c r="M26" s="173"/>
      <c r="N26" s="173">
        <f>ROW()</f>
        <v>26</v>
      </c>
      <c r="O26" s="174" t="s">
        <v>232</v>
      </c>
      <c r="P26" s="137"/>
      <c r="Q26" s="173"/>
      <c r="R26" s="173"/>
      <c r="S26" s="173"/>
      <c r="T26" s="173"/>
      <c r="U26" s="173"/>
      <c r="V26" s="137"/>
      <c r="W26" s="111"/>
      <c r="X26" s="111"/>
      <c r="Y26" s="111"/>
    </row>
    <row r="27" spans="1:25" s="148" customFormat="1" ht="18.600000000000001" customHeight="1" outlineLevel="1" x14ac:dyDescent="0.3">
      <c r="A27" s="131">
        <v>7</v>
      </c>
      <c r="B27" s="137" t="s">
        <v>81</v>
      </c>
      <c r="C27" s="131" t="s">
        <v>255</v>
      </c>
      <c r="D27" s="131"/>
      <c r="E27" s="167"/>
      <c r="F27" s="168"/>
      <c r="G27" s="169"/>
      <c r="H27" s="183"/>
      <c r="I27" s="169">
        <v>44391</v>
      </c>
      <c r="J27" s="172"/>
      <c r="K27" s="168"/>
      <c r="L27" s="169">
        <v>44392</v>
      </c>
      <c r="M27" s="173" t="s">
        <v>77</v>
      </c>
      <c r="N27" s="173">
        <f>ROW()</f>
        <v>27</v>
      </c>
      <c r="O27" s="174" t="s">
        <v>232</v>
      </c>
      <c r="P27" s="137"/>
      <c r="Q27" s="173"/>
      <c r="R27" s="173"/>
      <c r="S27" s="173"/>
      <c r="T27" s="173"/>
      <c r="U27" s="173"/>
      <c r="V27" s="137"/>
      <c r="W27" s="111"/>
      <c r="X27" s="111"/>
      <c r="Y27" s="111"/>
    </row>
    <row r="28" spans="1:25" s="148" customFormat="1" ht="18.600000000000001" customHeight="1" outlineLevel="1" x14ac:dyDescent="0.3">
      <c r="A28" s="131">
        <v>8</v>
      </c>
      <c r="B28" s="137" t="s">
        <v>82</v>
      </c>
      <c r="C28" s="131" t="s">
        <v>87</v>
      </c>
      <c r="D28" s="131"/>
      <c r="E28" s="167"/>
      <c r="F28" s="168"/>
      <c r="G28" s="169"/>
      <c r="H28" s="183"/>
      <c r="I28" s="169"/>
      <c r="J28" s="172"/>
      <c r="K28" s="168"/>
      <c r="L28" s="169"/>
      <c r="M28" s="173" t="s">
        <v>77</v>
      </c>
      <c r="N28" s="173">
        <f>ROW()</f>
        <v>28</v>
      </c>
      <c r="O28" s="174" t="s">
        <v>232</v>
      </c>
      <c r="P28" s="137"/>
      <c r="Q28" s="173"/>
      <c r="R28" s="173"/>
      <c r="S28" s="173"/>
      <c r="T28" s="173"/>
      <c r="U28" s="173"/>
      <c r="V28" s="137"/>
      <c r="W28" s="111"/>
      <c r="X28" s="111"/>
      <c r="Y28" s="111"/>
    </row>
    <row r="29" spans="1:25" s="148" customFormat="1" ht="18.600000000000001" customHeight="1" outlineLevel="1" x14ac:dyDescent="0.3">
      <c r="A29" s="131">
        <v>9</v>
      </c>
      <c r="B29" s="137" t="s">
        <v>83</v>
      </c>
      <c r="C29" s="131" t="s">
        <v>85</v>
      </c>
      <c r="D29" s="131"/>
      <c r="E29" s="167"/>
      <c r="F29" s="168"/>
      <c r="G29" s="169"/>
      <c r="H29" s="183"/>
      <c r="I29" s="169"/>
      <c r="J29" s="172"/>
      <c r="K29" s="168"/>
      <c r="L29" s="169"/>
      <c r="M29" s="173" t="s">
        <v>77</v>
      </c>
      <c r="N29" s="173">
        <f>ROW()</f>
        <v>29</v>
      </c>
      <c r="O29" s="174" t="s">
        <v>232</v>
      </c>
      <c r="P29" s="137"/>
      <c r="Q29" s="173"/>
      <c r="R29" s="173"/>
      <c r="S29" s="173"/>
      <c r="T29" s="173"/>
      <c r="U29" s="173"/>
      <c r="V29" s="137"/>
      <c r="W29" s="111"/>
      <c r="X29" s="111"/>
      <c r="Y29" s="111"/>
    </row>
    <row r="30" spans="1:25" s="148" customFormat="1" ht="18.600000000000001" customHeight="1" outlineLevel="1" x14ac:dyDescent="0.3">
      <c r="A30" s="131">
        <v>10</v>
      </c>
      <c r="B30" s="137" t="s">
        <v>84</v>
      </c>
      <c r="C30" s="131" t="s">
        <v>86</v>
      </c>
      <c r="D30" s="131"/>
      <c r="E30" s="167"/>
      <c r="F30" s="168"/>
      <c r="G30" s="169"/>
      <c r="H30" s="183"/>
      <c r="I30" s="169"/>
      <c r="J30" s="172"/>
      <c r="K30" s="168"/>
      <c r="L30" s="169"/>
      <c r="M30" s="173" t="s">
        <v>77</v>
      </c>
      <c r="N30" s="173">
        <f>ROW()</f>
        <v>30</v>
      </c>
      <c r="O30" s="174" t="s">
        <v>232</v>
      </c>
      <c r="P30" s="137"/>
      <c r="Q30" s="173"/>
      <c r="R30" s="173"/>
      <c r="S30" s="173"/>
      <c r="T30" s="173"/>
      <c r="U30" s="173"/>
      <c r="V30" s="137"/>
      <c r="W30" s="111"/>
      <c r="X30" s="111"/>
      <c r="Y30" s="111"/>
    </row>
    <row r="31" spans="1:25" s="148" customFormat="1" ht="18.600000000000001" customHeight="1" outlineLevel="1" x14ac:dyDescent="0.3">
      <c r="A31" s="131">
        <v>11</v>
      </c>
      <c r="B31" s="137"/>
      <c r="C31" s="131"/>
      <c r="D31" s="131"/>
      <c r="E31" s="167"/>
      <c r="F31" s="168"/>
      <c r="G31" s="169"/>
      <c r="H31" s="183"/>
      <c r="I31" s="169"/>
      <c r="J31" s="172"/>
      <c r="K31" s="168"/>
      <c r="L31" s="169"/>
      <c r="M31" s="173"/>
      <c r="N31" s="173">
        <f>ROW()</f>
        <v>31</v>
      </c>
      <c r="O31" s="174" t="s">
        <v>232</v>
      </c>
      <c r="P31" s="137"/>
      <c r="Q31" s="173"/>
      <c r="R31" s="173"/>
      <c r="S31" s="173"/>
      <c r="T31" s="173"/>
      <c r="U31" s="173"/>
      <c r="V31" s="137"/>
      <c r="W31" s="111"/>
      <c r="X31" s="111"/>
      <c r="Y31" s="111"/>
    </row>
    <row r="32" spans="1:25" s="148" customFormat="1" ht="18.600000000000001" customHeight="1" outlineLevel="1" x14ac:dyDescent="0.3">
      <c r="A32" s="131">
        <v>12</v>
      </c>
      <c r="B32" s="137"/>
      <c r="C32" s="131"/>
      <c r="D32" s="131"/>
      <c r="E32" s="167"/>
      <c r="F32" s="168"/>
      <c r="G32" s="169"/>
      <c r="H32" s="183"/>
      <c r="I32" s="169"/>
      <c r="J32" s="172"/>
      <c r="K32" s="168"/>
      <c r="L32" s="169"/>
      <c r="M32" s="173"/>
      <c r="N32" s="173">
        <f>ROW()</f>
        <v>32</v>
      </c>
      <c r="O32" s="174" t="s">
        <v>232</v>
      </c>
      <c r="P32" s="137"/>
      <c r="Q32" s="173"/>
      <c r="R32" s="173"/>
      <c r="S32" s="173"/>
      <c r="T32" s="173"/>
      <c r="U32" s="173"/>
      <c r="V32" s="137"/>
      <c r="W32" s="111"/>
      <c r="X32" s="111"/>
      <c r="Y32" s="111"/>
    </row>
    <row r="33" spans="1:25" s="148" customFormat="1" ht="18.600000000000001" customHeight="1" outlineLevel="1" x14ac:dyDescent="0.3">
      <c r="A33" s="131">
        <v>13</v>
      </c>
      <c r="B33" s="137"/>
      <c r="C33" s="131"/>
      <c r="D33" s="131"/>
      <c r="E33" s="167"/>
      <c r="F33" s="168"/>
      <c r="G33" s="169"/>
      <c r="H33" s="183"/>
      <c r="I33" s="169"/>
      <c r="J33" s="172"/>
      <c r="K33" s="168"/>
      <c r="L33" s="169"/>
      <c r="M33" s="173"/>
      <c r="N33" s="173">
        <f>ROW()</f>
        <v>33</v>
      </c>
      <c r="O33" s="174" t="s">
        <v>232</v>
      </c>
      <c r="P33" s="137"/>
      <c r="Q33" s="173"/>
      <c r="R33" s="173"/>
      <c r="S33" s="173"/>
      <c r="T33" s="173"/>
      <c r="U33" s="173"/>
      <c r="V33" s="137"/>
      <c r="W33" s="111"/>
      <c r="X33" s="111"/>
      <c r="Y33" s="111"/>
    </row>
    <row r="34" spans="1:25" s="148" customFormat="1" ht="18.600000000000001" customHeight="1" outlineLevel="1" x14ac:dyDescent="0.3">
      <c r="A34" s="131">
        <v>14</v>
      </c>
      <c r="B34" s="137"/>
      <c r="C34" s="131"/>
      <c r="D34" s="131"/>
      <c r="E34" s="167"/>
      <c r="F34" s="168"/>
      <c r="G34" s="169"/>
      <c r="H34" s="183"/>
      <c r="I34" s="169"/>
      <c r="J34" s="172"/>
      <c r="K34" s="168"/>
      <c r="L34" s="169"/>
      <c r="M34" s="173"/>
      <c r="N34" s="173">
        <f>ROW()</f>
        <v>34</v>
      </c>
      <c r="O34" s="174" t="s">
        <v>232</v>
      </c>
      <c r="P34" s="137"/>
      <c r="Q34" s="173"/>
      <c r="R34" s="173"/>
      <c r="S34" s="173"/>
      <c r="T34" s="173"/>
      <c r="U34" s="173"/>
      <c r="V34" s="137"/>
      <c r="W34" s="111"/>
      <c r="X34" s="111"/>
      <c r="Y34" s="111"/>
    </row>
    <row r="35" spans="1:25" s="148" customFormat="1" ht="18.600000000000001" customHeight="1" outlineLevel="1" x14ac:dyDescent="0.3">
      <c r="A35" s="131">
        <v>15</v>
      </c>
      <c r="B35" s="137"/>
      <c r="C35" s="131"/>
      <c r="D35" s="131"/>
      <c r="E35" s="167"/>
      <c r="F35" s="168"/>
      <c r="G35" s="169"/>
      <c r="H35" s="183"/>
      <c r="I35" s="169"/>
      <c r="J35" s="172"/>
      <c r="K35" s="168"/>
      <c r="L35" s="169"/>
      <c r="M35" s="173"/>
      <c r="N35" s="173">
        <f>ROW()</f>
        <v>35</v>
      </c>
      <c r="O35" s="174" t="s">
        <v>232</v>
      </c>
      <c r="P35" s="137"/>
      <c r="Q35" s="173"/>
      <c r="R35" s="173"/>
      <c r="S35" s="173"/>
      <c r="T35" s="173"/>
      <c r="U35" s="173"/>
      <c r="V35" s="137"/>
      <c r="W35" s="111"/>
      <c r="X35" s="111"/>
      <c r="Y35" s="111"/>
    </row>
    <row r="36" spans="1:25" s="148" customFormat="1" ht="18.600000000000001" customHeight="1" outlineLevel="1" x14ac:dyDescent="0.3">
      <c r="A36" s="131">
        <v>16</v>
      </c>
      <c r="B36" s="137"/>
      <c r="C36" s="131"/>
      <c r="D36" s="131"/>
      <c r="E36" s="167"/>
      <c r="F36" s="168"/>
      <c r="G36" s="169"/>
      <c r="H36" s="183"/>
      <c r="I36" s="169"/>
      <c r="J36" s="172"/>
      <c r="K36" s="168"/>
      <c r="L36" s="169"/>
      <c r="M36" s="173"/>
      <c r="N36" s="173">
        <f>ROW()</f>
        <v>36</v>
      </c>
      <c r="O36" s="174" t="s">
        <v>232</v>
      </c>
      <c r="P36" s="137"/>
      <c r="Q36" s="173"/>
      <c r="R36" s="173"/>
      <c r="S36" s="173"/>
      <c r="T36" s="173"/>
      <c r="U36" s="173"/>
      <c r="V36" s="137"/>
      <c r="W36" s="111"/>
      <c r="X36" s="111"/>
      <c r="Y36" s="111"/>
    </row>
    <row r="37" spans="1:25" s="148" customFormat="1" ht="18.600000000000001" customHeight="1" outlineLevel="1" x14ac:dyDescent="0.3">
      <c r="A37" s="131">
        <v>17</v>
      </c>
      <c r="B37" s="137"/>
      <c r="C37" s="131"/>
      <c r="D37" s="131"/>
      <c r="E37" s="167"/>
      <c r="F37" s="168"/>
      <c r="G37" s="169"/>
      <c r="H37" s="183"/>
      <c r="I37" s="169"/>
      <c r="J37" s="172"/>
      <c r="K37" s="168"/>
      <c r="L37" s="169"/>
      <c r="M37" s="173"/>
      <c r="N37" s="173">
        <f>ROW()</f>
        <v>37</v>
      </c>
      <c r="O37" s="174" t="s">
        <v>232</v>
      </c>
      <c r="P37" s="137"/>
      <c r="Q37" s="173"/>
      <c r="R37" s="173"/>
      <c r="S37" s="173"/>
      <c r="T37" s="173"/>
      <c r="U37" s="173"/>
      <c r="V37" s="137"/>
      <c r="W37" s="111"/>
      <c r="X37" s="111"/>
      <c r="Y37" s="111"/>
    </row>
    <row r="38" spans="1:25" s="148" customFormat="1" ht="18.600000000000001" customHeight="1" outlineLevel="1" x14ac:dyDescent="0.3">
      <c r="A38" s="131">
        <v>18</v>
      </c>
      <c r="B38" s="137"/>
      <c r="C38" s="131"/>
      <c r="D38" s="131"/>
      <c r="E38" s="167"/>
      <c r="F38" s="168"/>
      <c r="G38" s="169"/>
      <c r="H38" s="183"/>
      <c r="I38" s="169"/>
      <c r="J38" s="172"/>
      <c r="K38" s="168"/>
      <c r="L38" s="169"/>
      <c r="M38" s="173"/>
      <c r="N38" s="173">
        <f>ROW()</f>
        <v>38</v>
      </c>
      <c r="O38" s="174" t="s">
        <v>232</v>
      </c>
      <c r="P38" s="137"/>
      <c r="Q38" s="173"/>
      <c r="R38" s="173"/>
      <c r="S38" s="173"/>
      <c r="T38" s="173"/>
      <c r="U38" s="173"/>
      <c r="V38" s="137"/>
      <c r="W38" s="111"/>
      <c r="X38" s="111"/>
      <c r="Y38" s="111"/>
    </row>
    <row r="39" spans="1:25" s="148" customFormat="1" ht="18.600000000000001" customHeight="1" outlineLevel="1" x14ac:dyDescent="0.3">
      <c r="A39" s="131">
        <v>19</v>
      </c>
      <c r="B39" s="137"/>
      <c r="C39" s="131"/>
      <c r="D39" s="131"/>
      <c r="E39" s="167"/>
      <c r="F39" s="168"/>
      <c r="G39" s="169"/>
      <c r="H39" s="183"/>
      <c r="I39" s="169"/>
      <c r="J39" s="172"/>
      <c r="K39" s="168"/>
      <c r="L39" s="169"/>
      <c r="M39" s="173"/>
      <c r="N39" s="173">
        <f>ROW()</f>
        <v>39</v>
      </c>
      <c r="O39" s="174" t="s">
        <v>232</v>
      </c>
      <c r="P39" s="137"/>
      <c r="Q39" s="173"/>
      <c r="R39" s="173"/>
      <c r="S39" s="173"/>
      <c r="T39" s="173"/>
      <c r="U39" s="173"/>
      <c r="V39" s="137"/>
      <c r="W39" s="111"/>
      <c r="X39" s="111"/>
      <c r="Y39" s="111"/>
    </row>
    <row r="40" spans="1:25" s="148" customFormat="1" ht="18.600000000000001" customHeight="1" outlineLevel="1" x14ac:dyDescent="0.3">
      <c r="A40" s="131">
        <v>20</v>
      </c>
      <c r="B40" s="137"/>
      <c r="C40" s="131"/>
      <c r="D40" s="131"/>
      <c r="E40" s="167"/>
      <c r="F40" s="168"/>
      <c r="G40" s="169"/>
      <c r="H40" s="183"/>
      <c r="I40" s="169"/>
      <c r="J40" s="172"/>
      <c r="K40" s="168"/>
      <c r="L40" s="169"/>
      <c r="M40" s="173"/>
      <c r="N40" s="173">
        <f>ROW()</f>
        <v>40</v>
      </c>
      <c r="O40" s="174" t="s">
        <v>232</v>
      </c>
      <c r="P40" s="137"/>
      <c r="Q40" s="173"/>
      <c r="R40" s="173"/>
      <c r="S40" s="173"/>
      <c r="T40" s="173"/>
      <c r="U40" s="173"/>
      <c r="V40" s="137"/>
      <c r="W40" s="111"/>
      <c r="X40" s="111"/>
      <c r="Y40" s="111"/>
    </row>
  </sheetData>
  <mergeCells count="20">
    <mergeCell ref="B14:B15"/>
    <mergeCell ref="A14:A15"/>
    <mergeCell ref="D14:D15"/>
    <mergeCell ref="P14:P15"/>
    <mergeCell ref="C14:C15"/>
    <mergeCell ref="M14:M15"/>
    <mergeCell ref="O14:O15"/>
    <mergeCell ref="E4:G4"/>
    <mergeCell ref="J4:L4"/>
    <mergeCell ref="H4:I4"/>
    <mergeCell ref="A4:A5"/>
    <mergeCell ref="B4:B5"/>
    <mergeCell ref="C4:C5"/>
    <mergeCell ref="D4:D5"/>
    <mergeCell ref="Q4:S5"/>
    <mergeCell ref="N14:N15"/>
    <mergeCell ref="N4:N5"/>
    <mergeCell ref="M4:M5"/>
    <mergeCell ref="O4:O5"/>
    <mergeCell ref="P4:P5"/>
  </mergeCells>
  <conditionalFormatting sqref="A17:AO40">
    <cfRule type="expression" dxfId="0" priority="15">
      <formula>MOD(ROW(),2)&gt;0</formula>
    </cfRule>
  </conditionalFormatting>
  <hyperlinks>
    <hyperlink ref="Q6" location="YCNT!A1" display="PYC"/>
    <hyperlink ref="Q7" location="YCNT!A1" display="PYC"/>
    <hyperlink ref="S6" location="AB!A1" display="A-B"/>
    <hyperlink ref="S7:S9" location="AB!A1" display="A-B"/>
    <hyperlink ref="Q8:Q9" location="YCNT!A1" display="PYC"/>
  </hyperlinks>
  <printOptions horizontalCentered="1"/>
  <pageMargins left="0.39370078740157483" right="0.19685039370078741" top="0.39370078740157483" bottom="0.19685039370078741" header="0.31496062992125984" footer="0.31496062992125984"/>
  <pageSetup paperSize="9" orientation="landscape" r:id="rId1"/>
  <drawing r:id="rId2"/>
  <legacyDrawing r:id="rId3"/>
  <controls>
    <mc:AlternateContent xmlns:mc="http://schemas.openxmlformats.org/markup-compatibility/2006">
      <mc:Choice Requires="x14">
        <control shapeId="2173" r:id="rId4" name="TCVN">
          <controlPr defaultSize="0" autoLine="0" autoPict="0" r:id="rId5">
            <anchor moveWithCells="1">
              <from>
                <xdr:col>15</xdr:col>
                <xdr:colOff>327660</xdr:colOff>
                <xdr:row>10</xdr:row>
                <xdr:rowOff>182880</xdr:rowOff>
              </from>
              <to>
                <xdr:col>15</xdr:col>
                <xdr:colOff>1424940</xdr:colOff>
                <xdr:row>12</xdr:row>
                <xdr:rowOff>91440</xdr:rowOff>
              </to>
            </anchor>
          </controlPr>
        </control>
      </mc:Choice>
      <mc:Fallback>
        <control shapeId="2173" r:id="rId4" name="TCVN"/>
      </mc:Fallback>
    </mc:AlternateContent>
    <mc:AlternateContent xmlns:mc="http://schemas.openxmlformats.org/markup-compatibility/2006">
      <mc:Choice Requires="x14">
        <control shapeId="2179" r:id="rId6" name="Check Box 131">
          <controlPr defaultSize="0" autoFill="0" autoLine="0" autoPict="0" macro="[0]!CheckBox131_Click" altText="Sắp xếp ngày tháng  tăng dần theo cột L">
            <anchor moveWithCells="1">
              <from>
                <xdr:col>22</xdr:col>
                <xdr:colOff>144780</xdr:colOff>
                <xdr:row>5</xdr:row>
                <xdr:rowOff>7620</xdr:rowOff>
              </from>
              <to>
                <xdr:col>24</xdr:col>
                <xdr:colOff>411480</xdr:colOff>
                <xdr:row>5</xdr:row>
                <xdr:rowOff>137160</xdr:rowOff>
              </to>
            </anchor>
          </controlPr>
        </control>
      </mc:Choice>
    </mc:AlternateContent>
    <mc:AlternateContent xmlns:mc="http://schemas.openxmlformats.org/markup-compatibility/2006">
      <mc:Choice Requires="x14">
        <control shapeId="2180" r:id="rId7" name="Button 132">
          <controlPr defaultSize="0" print="0" autoFill="0" autoPict="0" macro="[0]!Sapxepthutu">
            <anchor moveWithCells="1" sizeWithCells="1">
              <from>
                <xdr:col>3</xdr:col>
                <xdr:colOff>38100</xdr:colOff>
                <xdr:row>1</xdr:row>
                <xdr:rowOff>15240</xdr:rowOff>
              </from>
              <to>
                <xdr:col>3</xdr:col>
                <xdr:colOff>922020</xdr:colOff>
                <xdr:row>2</xdr:row>
                <xdr:rowOff>190500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C44"/>
  <sheetViews>
    <sheetView tabSelected="1" view="pageBreakPreview" zoomScaleNormal="100" zoomScaleSheetLayoutView="100" workbookViewId="0">
      <selection activeCell="A14" sqref="A14:H14"/>
    </sheetView>
  </sheetViews>
  <sheetFormatPr defaultRowHeight="16.8" x14ac:dyDescent="0.3"/>
  <cols>
    <col min="1" max="8" width="11.21875" style="29" customWidth="1"/>
    <col min="9" max="9" width="9.5546875" style="29" customWidth="1"/>
    <col min="10" max="10" width="21.5546875" style="29" customWidth="1"/>
    <col min="11" max="11" width="7.77734375" style="29" customWidth="1"/>
    <col min="12" max="12" width="11.6640625" style="29" customWidth="1"/>
    <col min="13" max="13" width="6.5546875" style="29" customWidth="1"/>
    <col min="14" max="14" width="9.21875" style="29" customWidth="1"/>
    <col min="15" max="15" width="9.44140625" style="29" customWidth="1"/>
    <col min="16" max="18" width="6.109375" style="29" customWidth="1"/>
    <col min="19" max="19" width="7.21875" style="29" customWidth="1"/>
    <col min="20" max="26" width="6.109375" style="29" customWidth="1"/>
    <col min="27" max="56" width="5.5546875" style="29" customWidth="1"/>
    <col min="57" max="16384" width="8.88671875" style="29"/>
  </cols>
  <sheetData>
    <row r="1" spans="1:29" ht="22.8" customHeight="1" x14ac:dyDescent="0.3">
      <c r="A1" s="38" t="s">
        <v>0</v>
      </c>
      <c r="B1" s="38"/>
      <c r="C1" s="38"/>
      <c r="D1" s="38"/>
      <c r="E1" s="38"/>
      <c r="F1" s="38"/>
      <c r="G1" s="38"/>
      <c r="H1" s="38"/>
      <c r="I1" s="69"/>
      <c r="J1" s="55">
        <f>VLOOKUP(I2,DMNT,9,0)</f>
        <v>44356</v>
      </c>
      <c r="K1"/>
      <c r="L1"/>
      <c r="M1" s="105"/>
      <c r="N1"/>
      <c r="O1"/>
      <c r="P1" s="35"/>
      <c r="Q1" s="35"/>
      <c r="R1" s="35"/>
      <c r="S1" s="35"/>
      <c r="T1" s="35"/>
      <c r="U1" s="35"/>
      <c r="V1" s="35">
        <v>21</v>
      </c>
      <c r="W1" s="35"/>
      <c r="X1" s="35"/>
      <c r="Y1" s="35"/>
      <c r="Z1" s="35"/>
      <c r="AA1" s="35"/>
      <c r="AB1" s="35"/>
      <c r="AC1" s="35"/>
    </row>
    <row r="2" spans="1:29" ht="19.2" customHeight="1" x14ac:dyDescent="0.3">
      <c r="A2" s="54" t="s">
        <v>1</v>
      </c>
      <c r="B2" s="38"/>
      <c r="C2" s="38"/>
      <c r="D2" s="38"/>
      <c r="E2" s="38"/>
      <c r="F2" s="38"/>
      <c r="G2" s="38"/>
      <c r="H2" s="38"/>
      <c r="I2" s="53">
        <v>1</v>
      </c>
      <c r="J2" s="121">
        <v>6</v>
      </c>
      <c r="K2"/>
      <c r="L2" s="118" t="s">
        <v>225</v>
      </c>
      <c r="M2" s="119">
        <v>1</v>
      </c>
      <c r="N2"/>
      <c r="O2"/>
      <c r="P2" s="35"/>
      <c r="Q2" s="35"/>
      <c r="R2" s="35"/>
      <c r="S2" s="35"/>
      <c r="T2" s="35"/>
      <c r="U2" s="35"/>
      <c r="V2" s="35"/>
      <c r="W2" s="35"/>
      <c r="X2" s="35"/>
      <c r="Y2" s="35"/>
      <c r="Z2" s="35"/>
      <c r="AA2" s="35"/>
      <c r="AB2" s="35"/>
      <c r="AC2" s="35"/>
    </row>
    <row r="3" spans="1:29" ht="19.2" customHeight="1" x14ac:dyDescent="0.3">
      <c r="A3" s="39"/>
      <c r="B3" s="39"/>
      <c r="C3" s="39"/>
      <c r="D3" s="39"/>
      <c r="E3" s="39"/>
      <c r="F3" s="39"/>
      <c r="G3" s="39"/>
      <c r="H3" s="39"/>
      <c r="I3" s="30"/>
      <c r="J3" s="30"/>
      <c r="K3"/>
      <c r="L3" s="118" t="s">
        <v>226</v>
      </c>
      <c r="M3" s="119">
        <v>2</v>
      </c>
      <c r="N3"/>
      <c r="O3"/>
      <c r="P3" s="30"/>
      <c r="Q3" s="30"/>
      <c r="R3" s="30"/>
      <c r="S3" s="30"/>
      <c r="T3" s="30"/>
      <c r="U3" s="30"/>
      <c r="V3" s="30"/>
      <c r="W3" s="30"/>
      <c r="X3" s="30"/>
      <c r="Y3" s="30"/>
      <c r="Z3" s="30"/>
      <c r="AA3" s="30"/>
      <c r="AB3" s="30"/>
      <c r="AC3" s="30"/>
    </row>
    <row r="4" spans="1:29" s="61" customFormat="1" ht="17.399999999999999" customHeight="1" x14ac:dyDescent="0.3">
      <c r="A4" s="56"/>
      <c r="B4" s="56"/>
      <c r="C4" s="56"/>
      <c r="D4" s="57"/>
      <c r="E4" s="271" t="str">
        <f>"Bắc Giang, "&amp;ChuyenDoiNgay(INDEX(DANHMUC,$J$2,$J4))</f>
        <v>Bắc Giang, Ngày 02 tháng 08 năm 2021</v>
      </c>
      <c r="F4" s="271"/>
      <c r="G4" s="271"/>
      <c r="H4" s="271"/>
      <c r="I4" s="58"/>
      <c r="J4" s="122">
        <v>9</v>
      </c>
      <c r="K4"/>
      <c r="L4" s="59" t="str">
        <f>"Bắc Giang, "&amp;" Ngày "&amp;DAY(VLOOKUP(I2,DMNT,9,0))&amp;" tháng "&amp; MONTH(VLOOKUP(I2,DMNT,9,0))&amp;" năm "&amp;YEAR(VLOOKUP(I2,DMNT,9,0))</f>
        <v>Bắc Giang,  Ngày 9 tháng 6 năm 2021</v>
      </c>
      <c r="M4"/>
      <c r="N4"/>
      <c r="O4"/>
      <c r="P4" s="60"/>
      <c r="Q4" s="60"/>
      <c r="R4" s="60"/>
      <c r="S4" s="60"/>
      <c r="T4" s="60"/>
      <c r="U4" s="60"/>
      <c r="V4" s="60"/>
      <c r="W4" s="60"/>
      <c r="X4" s="60"/>
      <c r="Y4" s="60"/>
      <c r="Z4" s="60"/>
      <c r="AA4" s="60"/>
      <c r="AB4" s="60"/>
      <c r="AC4" s="60"/>
    </row>
    <row r="5" spans="1:29" x14ac:dyDescent="0.3">
      <c r="A5" s="39"/>
      <c r="B5" s="39"/>
      <c r="C5" s="39"/>
      <c r="D5" s="39"/>
      <c r="E5" s="39"/>
      <c r="F5" s="39"/>
      <c r="G5" s="39"/>
      <c r="H5" s="39"/>
      <c r="I5" s="30"/>
      <c r="J5" s="98"/>
      <c r="K5" s="30"/>
      <c r="L5" s="98" t="str">
        <f>"Bắc Giang, "&amp;ChuyenDoiNgay(J2)</f>
        <v>Bắc Giang, Ngày 06 tháng 01 năm 1900</v>
      </c>
      <c r="M5" s="30"/>
      <c r="N5" s="30"/>
      <c r="O5" s="30"/>
      <c r="P5" s="30"/>
      <c r="Q5" s="30"/>
      <c r="R5" s="30"/>
      <c r="S5" s="30"/>
      <c r="T5" s="30"/>
      <c r="U5" s="30"/>
      <c r="V5" s="30"/>
      <c r="W5" s="30"/>
      <c r="X5" s="30"/>
      <c r="Y5" s="30"/>
      <c r="Z5" s="30"/>
      <c r="AA5" s="30"/>
      <c r="AB5" s="30"/>
      <c r="AC5" s="30"/>
    </row>
    <row r="6" spans="1:29" s="63" customFormat="1" ht="22.8" x14ac:dyDescent="0.3">
      <c r="A6" s="68" t="str">
        <f>"PHIẾU YÊU CẦU: " &amp; INDEX(DANHMUC,J2,J6) &amp;"/PYC"</f>
        <v>PHIẾU YÊU CẦU: /4/PYC</v>
      </c>
      <c r="B6" s="62"/>
      <c r="C6" s="62"/>
      <c r="D6" s="62"/>
      <c r="E6" s="62"/>
      <c r="F6" s="62"/>
      <c r="G6" s="62"/>
      <c r="H6" s="62"/>
      <c r="I6" s="59"/>
      <c r="J6" s="122">
        <v>3</v>
      </c>
      <c r="K6" s="59"/>
      <c r="L6" s="59" t="str">
        <f>"PHIẾU YÊU CẦU: " &amp; VLOOKUP(I2,DMNT,3,0) &amp;"/PYC"</f>
        <v>PHIẾU YÊU CẦU: /1/PYC</v>
      </c>
      <c r="M6" s="59"/>
      <c r="N6" s="59"/>
      <c r="O6" s="59"/>
      <c r="P6" s="59"/>
      <c r="Q6" s="59"/>
      <c r="R6" s="59"/>
      <c r="S6" s="59"/>
      <c r="T6" s="59"/>
      <c r="U6" s="59"/>
      <c r="V6" s="59"/>
      <c r="W6" s="59"/>
      <c r="X6" s="59"/>
      <c r="Y6" s="59"/>
      <c r="Z6" s="59"/>
      <c r="AA6" s="59"/>
      <c r="AB6" s="59"/>
      <c r="AC6" s="59"/>
    </row>
    <row r="7" spans="1:29" s="63" customFormat="1" ht="12" customHeight="1" x14ac:dyDescent="0.3">
      <c r="A7" s="64"/>
      <c r="B7" s="64"/>
      <c r="C7" s="64"/>
      <c r="D7" s="64"/>
      <c r="E7" s="64"/>
      <c r="F7" s="64"/>
      <c r="G7" s="64"/>
      <c r="H7" s="64"/>
      <c r="I7" s="59"/>
      <c r="J7" s="59"/>
      <c r="K7" s="59"/>
      <c r="L7" s="59"/>
      <c r="M7" s="59"/>
      <c r="N7" s="59"/>
      <c r="O7" s="59"/>
      <c r="P7" s="59"/>
      <c r="Q7" s="59"/>
      <c r="R7" s="59"/>
      <c r="S7" s="59"/>
      <c r="T7" s="59"/>
      <c r="U7" s="59"/>
      <c r="V7" s="59"/>
      <c r="W7" s="59"/>
      <c r="X7" s="59"/>
      <c r="Y7" s="59"/>
      <c r="Z7" s="59"/>
      <c r="AA7" s="59"/>
      <c r="AB7" s="59"/>
      <c r="AC7" s="59"/>
    </row>
    <row r="8" spans="1:29" ht="18.600000000000001" customHeight="1" x14ac:dyDescent="0.3">
      <c r="A8" s="41" t="s">
        <v>88</v>
      </c>
      <c r="B8" s="41"/>
      <c r="C8" s="41"/>
      <c r="D8" s="41"/>
      <c r="E8" s="41"/>
      <c r="F8" s="41"/>
      <c r="G8" s="41"/>
      <c r="H8" s="41"/>
      <c r="I8" s="35"/>
      <c r="J8" s="35"/>
      <c r="K8" s="35"/>
      <c r="L8" s="35"/>
      <c r="M8" s="35"/>
      <c r="N8" s="35"/>
      <c r="O8" s="35"/>
      <c r="P8" s="35"/>
      <c r="Q8" s="35"/>
      <c r="R8" s="35"/>
      <c r="S8" s="35"/>
      <c r="T8" s="35"/>
      <c r="U8" s="35"/>
      <c r="V8" s="35"/>
      <c r="W8" s="35"/>
      <c r="X8" s="35"/>
      <c r="Y8" s="35"/>
      <c r="Z8" s="35"/>
      <c r="AA8" s="35"/>
      <c r="AB8" s="35"/>
      <c r="AC8" s="35"/>
    </row>
    <row r="9" spans="1:29" ht="18.600000000000001" customHeight="1" x14ac:dyDescent="0.3">
      <c r="A9" s="41" t="s">
        <v>89</v>
      </c>
      <c r="B9" s="41"/>
      <c r="C9" s="41"/>
      <c r="D9" s="41"/>
      <c r="E9" s="41"/>
      <c r="F9" s="41"/>
      <c r="G9" s="41"/>
      <c r="H9" s="41"/>
      <c r="I9" s="35"/>
      <c r="J9" s="53"/>
      <c r="K9" s="35"/>
      <c r="L9" s="35"/>
      <c r="M9" s="35"/>
      <c r="N9" s="35"/>
      <c r="O9" s="35"/>
      <c r="P9" s="35"/>
      <c r="Q9" s="35"/>
      <c r="R9" s="35"/>
      <c r="S9" s="35"/>
      <c r="T9" s="35"/>
      <c r="U9" s="35"/>
      <c r="V9" s="35"/>
      <c r="W9" s="35"/>
      <c r="X9" s="35"/>
      <c r="Y9" s="35"/>
      <c r="Z9" s="35"/>
      <c r="AA9" s="35"/>
      <c r="AB9" s="35"/>
      <c r="AC9" s="35"/>
    </row>
    <row r="10" spans="1:29" s="66" customFormat="1" ht="18.600000000000001" customHeight="1" x14ac:dyDescent="0.3">
      <c r="A10" s="42" t="s">
        <v>100</v>
      </c>
      <c r="B10" s="65"/>
      <c r="C10" s="65"/>
      <c r="D10" s="65"/>
      <c r="E10" s="65"/>
      <c r="F10" s="65"/>
      <c r="G10" s="65"/>
      <c r="H10" s="65"/>
      <c r="I10" s="65"/>
      <c r="J10" s="65"/>
      <c r="K10" s="65"/>
      <c r="L10" s="65"/>
      <c r="M10" s="65"/>
      <c r="N10" s="65"/>
      <c r="O10" s="65"/>
      <c r="P10" s="65"/>
      <c r="Q10" s="65"/>
      <c r="R10" s="65"/>
      <c r="S10" s="65"/>
      <c r="T10" s="65"/>
      <c r="U10" s="65"/>
      <c r="V10" s="65"/>
      <c r="W10" s="65"/>
      <c r="X10" s="65"/>
      <c r="Y10" s="65"/>
      <c r="Z10" s="65"/>
      <c r="AA10" s="65"/>
      <c r="AB10" s="65"/>
      <c r="AC10" s="65"/>
    </row>
    <row r="11" spans="1:29" ht="18.600000000000001" customHeight="1" x14ac:dyDescent="0.3">
      <c r="A11" s="41" t="s">
        <v>90</v>
      </c>
      <c r="B11" s="41"/>
      <c r="C11" s="41"/>
      <c r="D11" s="41"/>
      <c r="E11" s="41"/>
      <c r="F11" s="41"/>
      <c r="G11" s="41"/>
      <c r="H11" s="41"/>
      <c r="I11" s="35"/>
      <c r="J11" s="35"/>
      <c r="K11" s="35"/>
      <c r="L11" s="35"/>
      <c r="M11" s="35"/>
      <c r="N11" s="35"/>
      <c r="O11" s="35"/>
      <c r="P11" s="35"/>
      <c r="Q11" s="35"/>
      <c r="R11" s="35"/>
      <c r="S11" s="35"/>
      <c r="T11" s="35"/>
      <c r="U11" s="35"/>
      <c r="V11" s="35"/>
      <c r="W11" s="35"/>
      <c r="X11" s="35"/>
      <c r="Y11" s="35"/>
      <c r="Z11" s="35"/>
      <c r="AA11" s="35"/>
      <c r="AB11" s="35"/>
      <c r="AC11" s="35"/>
    </row>
    <row r="12" spans="1:29" ht="18.600000000000001" customHeight="1" x14ac:dyDescent="0.3">
      <c r="A12" s="41" t="s">
        <v>91</v>
      </c>
      <c r="B12" s="41"/>
      <c r="C12" s="41"/>
      <c r="D12" s="41"/>
      <c r="E12" s="41"/>
      <c r="F12" s="41"/>
      <c r="G12" s="41"/>
      <c r="H12" s="41"/>
      <c r="I12" s="35"/>
      <c r="J12" s="35"/>
      <c r="K12" s="35"/>
      <c r="L12" s="35"/>
      <c r="M12" s="35"/>
      <c r="N12" s="35"/>
      <c r="O12" s="35"/>
      <c r="P12" s="35"/>
      <c r="Q12" s="35"/>
      <c r="R12" s="35"/>
      <c r="S12" s="35"/>
      <c r="T12" s="35"/>
      <c r="U12" s="35"/>
      <c r="V12" s="35"/>
      <c r="W12" s="35"/>
      <c r="X12" s="35"/>
      <c r="Y12" s="35"/>
      <c r="Z12" s="35"/>
      <c r="AA12" s="35"/>
      <c r="AB12" s="35"/>
      <c r="AC12" s="35"/>
    </row>
    <row r="13" spans="1:29" ht="18.600000000000001" customHeight="1" x14ac:dyDescent="0.3">
      <c r="A13" s="43" t="s">
        <v>95</v>
      </c>
      <c r="B13" s="38"/>
      <c r="C13" s="44"/>
      <c r="D13" s="44"/>
      <c r="E13" s="39"/>
      <c r="F13" s="39"/>
      <c r="G13" s="39"/>
      <c r="H13" s="39"/>
      <c r="I13" s="30"/>
      <c r="J13" s="30"/>
      <c r="K13" s="30"/>
      <c r="L13" s="30"/>
      <c r="M13" s="30"/>
      <c r="N13" s="30"/>
      <c r="O13" s="30"/>
      <c r="P13" s="30"/>
      <c r="Q13" s="30"/>
      <c r="R13" s="30"/>
      <c r="S13" s="30"/>
      <c r="T13" s="30"/>
      <c r="U13" s="30"/>
      <c r="V13" s="30"/>
      <c r="W13" s="30"/>
      <c r="X13" s="30"/>
      <c r="Y13" s="30"/>
      <c r="Z13" s="30"/>
      <c r="AA13" s="30"/>
      <c r="AB13" s="30"/>
      <c r="AC13" s="30"/>
    </row>
    <row r="14" spans="1:29" s="51" customFormat="1" ht="33.6" customHeight="1" x14ac:dyDescent="0.3">
      <c r="A14" s="273" t="str">
        <f>" - "&amp;INDEX(DANHMUC,$J$2,$J14)</f>
        <v xml:space="preserve"> - Nghiệm thu lắp dựng, hoàn thiện mái kính</v>
      </c>
      <c r="B14" s="274"/>
      <c r="C14" s="274"/>
      <c r="D14" s="274"/>
      <c r="E14" s="274"/>
      <c r="F14" s="274"/>
      <c r="G14" s="274"/>
      <c r="H14" s="274"/>
      <c r="I14" s="67"/>
      <c r="J14" s="122">
        <v>2</v>
      </c>
      <c r="K14" s="45"/>
      <c r="L14" s="67" t="str">
        <f>VLOOKUP(I2,DMNT,2,0)</f>
        <v>Nghiệm thu gia công cửa đi, cửa sổ, vách kính khung nhôm, Nghiệm thu gia công cửa đi, cửa sổ, vách kính khung nhôm</v>
      </c>
      <c r="M14" s="67"/>
      <c r="N14" s="67"/>
      <c r="O14" s="67"/>
      <c r="P14" s="67"/>
      <c r="Q14" s="67"/>
      <c r="R14" s="67"/>
      <c r="S14" s="67"/>
      <c r="T14" s="67"/>
      <c r="U14" s="67"/>
      <c r="V14" s="45"/>
      <c r="W14" s="45"/>
      <c r="X14" s="45"/>
      <c r="Y14" s="45"/>
      <c r="Z14" s="45"/>
      <c r="AA14" s="45"/>
      <c r="AB14" s="45"/>
      <c r="AC14" s="45"/>
    </row>
    <row r="15" spans="1:29" ht="18.600000000000001" customHeight="1" x14ac:dyDescent="0.3">
      <c r="A15" s="43" t="s">
        <v>96</v>
      </c>
      <c r="B15" s="38"/>
      <c r="C15" s="44"/>
      <c r="D15" s="39"/>
      <c r="E15" s="39"/>
      <c r="F15" s="39"/>
      <c r="G15" s="39"/>
      <c r="H15" s="39"/>
      <c r="I15" s="30"/>
      <c r="J15" s="30"/>
      <c r="K15" s="30"/>
      <c r="L15" s="30"/>
      <c r="M15" s="30"/>
      <c r="N15" s="30"/>
      <c r="O15" s="30"/>
      <c r="P15" s="30"/>
      <c r="Q15" s="30"/>
      <c r="R15" s="30"/>
      <c r="S15" s="30"/>
      <c r="T15" s="30"/>
      <c r="U15" s="30"/>
      <c r="V15" s="30"/>
      <c r="W15" s="30"/>
      <c r="X15" s="30"/>
      <c r="Y15" s="30"/>
      <c r="Z15" s="30"/>
      <c r="AA15" s="30"/>
      <c r="AB15" s="30"/>
      <c r="AC15" s="30"/>
    </row>
    <row r="16" spans="1:29" ht="18.600000000000001" customHeight="1" x14ac:dyDescent="0.3">
      <c r="A16" s="273" t="str">
        <f>"- Thời gian nghiệm thu: " &amp;HGio(INDEX(DANHMUC,$J$2,$J16))</f>
        <v>- Thời gian nghiệm thu: 14 giờ 00 phút</v>
      </c>
      <c r="B16" s="274"/>
      <c r="C16" s="274"/>
      <c r="D16" s="274"/>
      <c r="E16" s="274"/>
      <c r="F16" s="274"/>
      <c r="G16" s="274"/>
      <c r="H16" s="274"/>
      <c r="I16" s="34"/>
      <c r="J16" s="123">
        <v>8</v>
      </c>
      <c r="K16" s="34"/>
      <c r="L16" s="34"/>
      <c r="M16" s="34"/>
      <c r="N16" s="32"/>
      <c r="O16" s="32"/>
      <c r="P16" s="32"/>
      <c r="Q16" s="32"/>
      <c r="R16" s="32"/>
      <c r="S16" s="32"/>
      <c r="T16" s="32"/>
      <c r="U16" s="32"/>
      <c r="V16" s="32"/>
      <c r="W16" s="32"/>
      <c r="X16" s="32"/>
      <c r="Y16" s="30"/>
      <c r="Z16" s="30"/>
      <c r="AA16" s="30"/>
      <c r="AB16" s="30"/>
      <c r="AC16" s="30"/>
    </row>
    <row r="17" spans="1:29" ht="18.600000000000001" customHeight="1" x14ac:dyDescent="0.3">
      <c r="A17" s="46" t="s">
        <v>92</v>
      </c>
      <c r="B17" s="46"/>
      <c r="C17" s="46" t="s">
        <v>93</v>
      </c>
      <c r="D17" s="41"/>
      <c r="E17" s="46"/>
      <c r="F17" s="46"/>
      <c r="G17" s="46"/>
      <c r="H17" s="46"/>
      <c r="I17" s="35"/>
      <c r="J17" s="35"/>
      <c r="K17" s="35"/>
      <c r="L17" s="35"/>
      <c r="M17" s="35"/>
      <c r="N17" s="35"/>
      <c r="O17" s="35"/>
      <c r="P17" s="35"/>
      <c r="Q17" s="35"/>
      <c r="R17" s="35"/>
      <c r="S17" s="35"/>
      <c r="T17" s="35"/>
      <c r="U17" s="30"/>
      <c r="V17" s="30"/>
      <c r="W17" s="30"/>
      <c r="X17" s="30"/>
      <c r="Y17" s="30"/>
      <c r="Z17" s="30"/>
      <c r="AA17" s="30"/>
      <c r="AB17" s="30"/>
      <c r="AC17" s="30"/>
    </row>
    <row r="18" spans="1:29" ht="32.4" customHeight="1" x14ac:dyDescent="0.3">
      <c r="A18" s="275" t="s">
        <v>197</v>
      </c>
      <c r="B18" s="275"/>
      <c r="C18" s="275"/>
      <c r="D18" s="275"/>
      <c r="E18" s="275"/>
      <c r="F18" s="275"/>
      <c r="G18" s="275"/>
      <c r="H18" s="275"/>
      <c r="I18" s="35"/>
      <c r="J18" s="35"/>
      <c r="K18" s="35"/>
      <c r="L18" s="35"/>
      <c r="M18" s="35"/>
      <c r="N18" s="35"/>
      <c r="O18" s="35"/>
      <c r="P18" s="35"/>
      <c r="Q18" s="35"/>
      <c r="R18" s="35"/>
      <c r="S18" s="35"/>
      <c r="T18" s="35"/>
      <c r="U18" s="30"/>
      <c r="V18" s="30"/>
      <c r="W18" s="30"/>
      <c r="X18" s="30"/>
      <c r="Y18" s="30"/>
      <c r="Z18" s="30"/>
      <c r="AA18" s="30"/>
      <c r="AB18" s="30"/>
      <c r="AC18" s="30"/>
    </row>
    <row r="19" spans="1:29" ht="32.4" customHeight="1" x14ac:dyDescent="0.3">
      <c r="A19" s="275" t="s">
        <v>196</v>
      </c>
      <c r="B19" s="275"/>
      <c r="C19" s="275"/>
      <c r="D19" s="275"/>
      <c r="E19" s="275"/>
      <c r="F19" s="275"/>
      <c r="G19" s="275"/>
      <c r="H19" s="275"/>
      <c r="I19" s="35"/>
      <c r="J19" s="35"/>
      <c r="K19" s="35"/>
      <c r="L19" s="35"/>
      <c r="M19" s="35"/>
      <c r="N19" s="35"/>
      <c r="O19" s="35"/>
      <c r="P19" s="35"/>
      <c r="Q19" s="35"/>
      <c r="R19" s="35"/>
      <c r="S19" s="35"/>
      <c r="T19" s="35"/>
      <c r="U19" s="30"/>
      <c r="V19" s="30"/>
      <c r="W19" s="30"/>
      <c r="X19" s="30"/>
      <c r="Y19" s="30"/>
      <c r="Z19" s="30"/>
      <c r="AA19" s="30"/>
      <c r="AB19" s="30"/>
      <c r="AC19" s="30"/>
    </row>
    <row r="20" spans="1:29" ht="31.8" customHeight="1" x14ac:dyDescent="0.3">
      <c r="A20" s="275" t="s">
        <v>195</v>
      </c>
      <c r="B20" s="275"/>
      <c r="C20" s="275"/>
      <c r="D20" s="275"/>
      <c r="E20" s="275"/>
      <c r="F20" s="275"/>
      <c r="G20" s="275"/>
      <c r="H20" s="275"/>
      <c r="I20" s="35"/>
      <c r="J20" s="35"/>
      <c r="K20" s="35"/>
      <c r="L20" s="35"/>
      <c r="M20" s="35"/>
      <c r="N20" s="35"/>
      <c r="O20" s="35"/>
      <c r="P20" s="35"/>
      <c r="Q20" s="35"/>
      <c r="R20" s="35"/>
      <c r="S20" s="35"/>
      <c r="T20" s="35"/>
      <c r="U20" s="30"/>
      <c r="V20" s="30"/>
      <c r="W20" s="30"/>
      <c r="X20" s="30"/>
      <c r="Y20" s="30"/>
      <c r="Z20" s="30"/>
      <c r="AA20" s="30"/>
      <c r="AB20" s="30"/>
      <c r="AC20" s="30"/>
    </row>
    <row r="21" spans="1:29" ht="18.600000000000001" customHeight="1" x14ac:dyDescent="0.3">
      <c r="A21" s="276" t="s">
        <v>200</v>
      </c>
      <c r="B21" s="276"/>
      <c r="C21" s="276"/>
      <c r="D21" s="276"/>
      <c r="E21" s="276"/>
      <c r="F21" s="276"/>
      <c r="G21" s="276"/>
      <c r="H21" s="276"/>
      <c r="I21" s="35"/>
      <c r="J21" s="35"/>
      <c r="K21" s="35"/>
      <c r="L21" s="35"/>
      <c r="M21" s="35"/>
      <c r="N21" s="35"/>
      <c r="O21" s="35"/>
      <c r="P21" s="35"/>
      <c r="Q21" s="35"/>
      <c r="R21" s="35"/>
      <c r="S21" s="35"/>
      <c r="T21" s="35"/>
      <c r="U21" s="30"/>
      <c r="V21" s="30"/>
      <c r="W21" s="30"/>
      <c r="X21" s="30"/>
      <c r="Y21" s="30"/>
      <c r="Z21" s="30"/>
      <c r="AA21" s="30"/>
      <c r="AB21" s="30"/>
      <c r="AC21" s="30"/>
    </row>
    <row r="22" spans="1:29" ht="34.799999999999997" customHeight="1" x14ac:dyDescent="0.3">
      <c r="A22" s="275" t="s">
        <v>198</v>
      </c>
      <c r="B22" s="275"/>
      <c r="C22" s="275"/>
      <c r="D22" s="275"/>
      <c r="E22" s="275"/>
      <c r="F22" s="275"/>
      <c r="G22" s="275"/>
      <c r="H22" s="275"/>
      <c r="I22" s="35"/>
      <c r="J22" s="35"/>
      <c r="K22" s="35"/>
      <c r="L22" s="35"/>
      <c r="M22" s="35"/>
      <c r="N22" s="35"/>
      <c r="O22" s="35"/>
      <c r="P22" s="35"/>
      <c r="Q22" s="35"/>
      <c r="R22" s="35"/>
      <c r="S22" s="35"/>
      <c r="T22" s="35"/>
      <c r="U22" s="30"/>
      <c r="V22" s="30"/>
      <c r="W22" s="30"/>
      <c r="X22" s="30"/>
      <c r="Y22" s="30"/>
      <c r="Z22" s="30"/>
      <c r="AA22" s="30"/>
      <c r="AB22" s="30"/>
      <c r="AC22" s="30"/>
    </row>
    <row r="23" spans="1:29" ht="36" customHeight="1" x14ac:dyDescent="0.3">
      <c r="A23" s="272" t="s">
        <v>199</v>
      </c>
      <c r="B23" s="272"/>
      <c r="C23" s="272"/>
      <c r="D23" s="272"/>
      <c r="E23" s="272"/>
      <c r="F23" s="272"/>
      <c r="G23" s="272"/>
      <c r="H23" s="272"/>
      <c r="I23" s="272"/>
      <c r="J23" s="272"/>
      <c r="K23" s="272"/>
      <c r="L23" s="272"/>
      <c r="M23" s="272"/>
      <c r="N23" s="272"/>
      <c r="O23" s="272"/>
      <c r="P23" s="272"/>
      <c r="Q23" s="36"/>
      <c r="R23" s="36"/>
      <c r="S23" s="36"/>
      <c r="T23" s="36"/>
      <c r="U23" s="36"/>
      <c r="V23" s="36"/>
      <c r="W23" s="36"/>
      <c r="X23" s="36"/>
      <c r="Y23" s="36"/>
      <c r="Z23" s="36"/>
      <c r="AA23" s="36"/>
      <c r="AB23" s="36"/>
      <c r="AC23" s="36"/>
    </row>
    <row r="24" spans="1:29" ht="21" hidden="1" customHeight="1" x14ac:dyDescent="0.3">
      <c r="A24" s="48" t="s">
        <v>97</v>
      </c>
      <c r="B24" s="48"/>
      <c r="C24" s="39"/>
      <c r="D24" s="39"/>
      <c r="E24" s="39"/>
      <c r="F24" s="39"/>
      <c r="G24" s="39"/>
      <c r="H24" s="39"/>
      <c r="I24" s="30"/>
      <c r="J24" s="30"/>
      <c r="K24" s="30"/>
      <c r="L24" s="30"/>
      <c r="M24" s="30"/>
      <c r="N24" s="30"/>
      <c r="O24" s="30"/>
      <c r="P24" s="30"/>
      <c r="Q24" s="30"/>
      <c r="R24" s="30"/>
      <c r="S24" s="30"/>
      <c r="T24" s="30"/>
      <c r="U24" s="30"/>
      <c r="V24" s="30"/>
      <c r="W24" s="30"/>
      <c r="X24" s="30"/>
      <c r="Y24" s="30"/>
      <c r="Z24" s="30"/>
      <c r="AA24" s="30"/>
      <c r="AB24" s="30"/>
      <c r="AC24" s="30"/>
    </row>
    <row r="25" spans="1:29" ht="21" hidden="1" customHeight="1" x14ac:dyDescent="0.3">
      <c r="A25" s="48" t="s">
        <v>98</v>
      </c>
      <c r="B25" s="48"/>
      <c r="C25" s="39"/>
      <c r="D25" s="39"/>
      <c r="E25" s="39"/>
      <c r="F25" s="39"/>
      <c r="G25" s="39"/>
      <c r="H25" s="39"/>
      <c r="I25" s="30"/>
      <c r="J25" s="30"/>
      <c r="K25" s="30"/>
      <c r="L25" s="30"/>
      <c r="M25" s="30"/>
      <c r="N25" s="30"/>
      <c r="O25" s="30"/>
      <c r="P25" s="30"/>
      <c r="Q25" s="30"/>
      <c r="R25" s="30"/>
      <c r="S25" s="30"/>
      <c r="T25" s="30"/>
      <c r="U25" s="30"/>
      <c r="V25" s="30"/>
      <c r="W25" s="30"/>
      <c r="X25" s="30"/>
      <c r="Y25" s="30"/>
      <c r="Z25" s="30"/>
      <c r="AA25" s="30"/>
      <c r="AB25" s="30"/>
      <c r="AC25" s="30"/>
    </row>
    <row r="26" spans="1:29" ht="21" hidden="1" customHeight="1" x14ac:dyDescent="0.3">
      <c r="A26" s="48" t="s">
        <v>99</v>
      </c>
      <c r="B26" s="48"/>
      <c r="C26" s="39"/>
      <c r="D26" s="39"/>
      <c r="E26" s="39"/>
      <c r="F26" s="39"/>
      <c r="G26" s="39"/>
      <c r="H26" s="39"/>
      <c r="I26" s="30"/>
      <c r="J26" s="30"/>
      <c r="K26" s="30"/>
      <c r="L26" s="30"/>
      <c r="M26" s="30"/>
      <c r="N26" s="30"/>
      <c r="O26" s="30"/>
      <c r="P26" s="30"/>
      <c r="Q26" s="30"/>
      <c r="R26" s="30"/>
      <c r="S26" s="30"/>
      <c r="T26" s="30"/>
      <c r="U26" s="30"/>
      <c r="V26" s="30"/>
      <c r="W26" s="30"/>
      <c r="X26" s="30"/>
      <c r="Y26" s="30"/>
      <c r="Z26" s="30"/>
      <c r="AA26" s="30"/>
      <c r="AB26" s="30"/>
      <c r="AC26" s="30"/>
    </row>
    <row r="27" spans="1:29" x14ac:dyDescent="0.3">
      <c r="A27" s="39"/>
      <c r="B27" s="39"/>
      <c r="C27" s="39"/>
      <c r="D27" s="39"/>
      <c r="E27" s="39"/>
      <c r="F27" s="39"/>
      <c r="G27" s="39"/>
      <c r="H27" s="39"/>
      <c r="I27" s="30"/>
      <c r="J27" s="30"/>
      <c r="K27" s="30"/>
      <c r="L27" s="30"/>
      <c r="M27" s="30"/>
      <c r="N27" s="30"/>
      <c r="O27" s="30"/>
      <c r="P27" s="30"/>
      <c r="Q27" s="30"/>
      <c r="R27" s="30"/>
      <c r="S27" s="30"/>
      <c r="T27" s="30"/>
      <c r="U27" s="30"/>
      <c r="V27" s="30"/>
      <c r="W27" s="30"/>
      <c r="X27" s="30"/>
      <c r="Y27" s="30"/>
      <c r="Z27" s="30"/>
      <c r="AA27" s="30"/>
      <c r="AB27" s="30"/>
      <c r="AC27" s="30"/>
    </row>
    <row r="28" spans="1:29" x14ac:dyDescent="0.3">
      <c r="A28" s="39"/>
      <c r="B28" s="39"/>
      <c r="C28" s="39"/>
      <c r="D28" s="39"/>
      <c r="E28" s="38" t="s">
        <v>94</v>
      </c>
      <c r="F28" s="38"/>
      <c r="G28" s="38"/>
      <c r="H28" s="39"/>
      <c r="I28" s="30"/>
      <c r="J28" s="30"/>
      <c r="K28" s="30"/>
      <c r="L28" s="30"/>
      <c r="M28" s="30"/>
      <c r="N28" s="30"/>
      <c r="O28" s="30"/>
      <c r="P28" s="30"/>
      <c r="Q28" s="30"/>
      <c r="R28" s="35"/>
      <c r="S28" s="35"/>
      <c r="T28" s="35"/>
      <c r="U28" s="35"/>
      <c r="V28" s="35"/>
      <c r="W28" s="35"/>
      <c r="X28" s="35"/>
      <c r="Y28" s="35"/>
      <c r="Z28" s="35"/>
      <c r="AA28" s="35"/>
      <c r="AB28" s="35"/>
      <c r="AC28" s="35"/>
    </row>
    <row r="29" spans="1:29" x14ac:dyDescent="0.3">
      <c r="A29" s="39"/>
      <c r="B29" s="39"/>
      <c r="C29" s="39"/>
      <c r="D29" s="39"/>
      <c r="E29" s="38" t="s">
        <v>29</v>
      </c>
      <c r="F29" s="38"/>
      <c r="G29" s="38"/>
      <c r="H29" s="39"/>
      <c r="I29" s="30"/>
      <c r="J29" s="30"/>
      <c r="K29" s="30"/>
      <c r="L29" s="30"/>
      <c r="M29" s="30"/>
      <c r="N29" s="30"/>
      <c r="O29" s="30"/>
      <c r="P29" s="30"/>
      <c r="Q29" s="30"/>
      <c r="R29" s="35"/>
      <c r="S29" s="35"/>
      <c r="T29" s="35"/>
      <c r="U29" s="35"/>
      <c r="V29" s="35"/>
      <c r="W29" s="35"/>
      <c r="X29" s="35"/>
      <c r="Y29" s="35"/>
      <c r="Z29" s="35"/>
      <c r="AA29" s="35"/>
      <c r="AB29" s="35"/>
      <c r="AC29" s="35"/>
    </row>
    <row r="30" spans="1:29" x14ac:dyDescent="0.3">
      <c r="A30" s="39"/>
      <c r="B30" s="39"/>
      <c r="C30" s="39"/>
      <c r="D30" s="39"/>
      <c r="E30" s="39"/>
      <c r="F30" s="39"/>
      <c r="G30" s="39"/>
      <c r="H30" s="39"/>
      <c r="I30" s="30"/>
      <c r="J30" s="30"/>
      <c r="K30" s="30"/>
      <c r="L30" s="30"/>
      <c r="M30" s="30"/>
      <c r="N30" s="30"/>
      <c r="O30" s="30"/>
      <c r="P30" s="30"/>
      <c r="Q30" s="30"/>
      <c r="R30" s="30"/>
      <c r="S30" s="30"/>
      <c r="T30" s="30"/>
      <c r="U30" s="30"/>
      <c r="V30" s="30"/>
      <c r="W30" s="30"/>
      <c r="X30" s="30"/>
      <c r="Y30" s="30"/>
      <c r="Z30" s="30"/>
      <c r="AA30" s="30"/>
      <c r="AB30" s="30"/>
      <c r="AC30" s="30"/>
    </row>
    <row r="31" spans="1:29" x14ac:dyDescent="0.3">
      <c r="A31" s="39"/>
      <c r="B31" s="39"/>
      <c r="C31" s="39"/>
      <c r="D31" s="39"/>
      <c r="E31" s="39"/>
      <c r="F31" s="39"/>
      <c r="G31" s="39"/>
      <c r="H31" s="39"/>
      <c r="I31" s="30"/>
      <c r="J31" s="30"/>
      <c r="K31" s="30"/>
      <c r="L31" s="30"/>
      <c r="M31" s="30"/>
      <c r="N31" s="30"/>
      <c r="O31" s="30"/>
      <c r="P31" s="30"/>
      <c r="Q31" s="30"/>
      <c r="R31" s="30"/>
      <c r="S31" s="30"/>
      <c r="T31" s="30"/>
      <c r="U31" s="30"/>
      <c r="V31" s="30"/>
      <c r="W31" s="30"/>
      <c r="X31" s="30"/>
      <c r="Y31" s="30"/>
      <c r="Z31" s="30"/>
      <c r="AA31" s="30"/>
      <c r="AB31" s="30"/>
      <c r="AC31" s="30"/>
    </row>
    <row r="32" spans="1:29" x14ac:dyDescent="0.3">
      <c r="A32" s="39"/>
      <c r="B32" s="39"/>
      <c r="C32" s="39"/>
      <c r="D32" s="39"/>
      <c r="E32" s="39"/>
      <c r="F32" s="39"/>
      <c r="G32" s="39"/>
      <c r="H32" s="39"/>
      <c r="I32" s="30"/>
      <c r="J32" s="30"/>
      <c r="K32" s="30"/>
      <c r="L32" s="30"/>
      <c r="M32" s="30"/>
      <c r="N32" s="30"/>
      <c r="O32" s="30"/>
      <c r="P32" s="30"/>
      <c r="Q32" s="30"/>
      <c r="R32" s="30"/>
      <c r="S32" s="30"/>
      <c r="T32" s="30"/>
      <c r="U32" s="30"/>
      <c r="V32" s="30"/>
      <c r="W32" s="30"/>
      <c r="X32" s="30"/>
      <c r="Y32" s="30"/>
      <c r="Z32" s="30"/>
      <c r="AA32" s="30"/>
      <c r="AB32" s="30"/>
      <c r="AC32" s="30"/>
    </row>
    <row r="33" spans="1:29" x14ac:dyDescent="0.3">
      <c r="A33" s="39"/>
      <c r="B33" s="39"/>
      <c r="C33" s="39"/>
      <c r="D33" s="39"/>
      <c r="E33" s="39"/>
      <c r="F33" s="39"/>
      <c r="G33" s="39"/>
      <c r="H33" s="39"/>
      <c r="I33" s="30"/>
      <c r="J33" s="30"/>
      <c r="K33" s="30"/>
      <c r="L33" s="30"/>
      <c r="M33" s="30"/>
      <c r="N33" s="30"/>
      <c r="O33" s="30"/>
      <c r="P33" s="30"/>
      <c r="Q33" s="30"/>
      <c r="R33" s="30"/>
      <c r="S33" s="30"/>
      <c r="T33" s="30"/>
      <c r="U33" s="30"/>
      <c r="V33" s="30"/>
      <c r="W33" s="30"/>
      <c r="X33" s="30"/>
      <c r="Y33" s="30"/>
      <c r="Z33" s="30"/>
      <c r="AA33" s="30"/>
      <c r="AB33" s="30"/>
      <c r="AC33" s="30"/>
    </row>
    <row r="34" spans="1:29" x14ac:dyDescent="0.3">
      <c r="A34" s="39"/>
      <c r="B34" s="39"/>
      <c r="C34" s="39"/>
      <c r="D34" s="39"/>
      <c r="E34" s="39"/>
      <c r="F34" s="39"/>
      <c r="G34" s="39"/>
      <c r="H34" s="39"/>
      <c r="I34" s="30"/>
      <c r="J34" s="30"/>
      <c r="K34" s="30"/>
      <c r="L34" s="30"/>
      <c r="M34" s="30"/>
      <c r="N34" s="30"/>
      <c r="O34" s="30"/>
      <c r="P34" s="30"/>
      <c r="Q34" s="30"/>
      <c r="R34" s="30"/>
      <c r="S34" s="30"/>
      <c r="T34" s="30"/>
      <c r="U34" s="30"/>
      <c r="V34" s="30"/>
      <c r="W34" s="30"/>
      <c r="X34" s="30"/>
      <c r="Y34" s="30"/>
      <c r="Z34" s="30"/>
      <c r="AA34" s="30"/>
      <c r="AB34" s="30"/>
      <c r="AC34" s="30"/>
    </row>
    <row r="35" spans="1:29" x14ac:dyDescent="0.3">
      <c r="A35" s="39"/>
      <c r="B35" s="39"/>
      <c r="C35" s="39"/>
      <c r="D35" s="39"/>
      <c r="E35" s="39"/>
      <c r="F35" s="39"/>
      <c r="G35" s="39"/>
      <c r="H35" s="39"/>
      <c r="I35" s="30"/>
      <c r="J35" s="30"/>
      <c r="K35" s="30"/>
      <c r="L35" s="30"/>
      <c r="M35" s="30"/>
      <c r="N35" s="30"/>
      <c r="O35" s="30"/>
      <c r="P35" s="30"/>
      <c r="Q35" s="30"/>
      <c r="R35" s="270"/>
      <c r="S35" s="270"/>
      <c r="T35" s="270"/>
      <c r="U35" s="270"/>
      <c r="V35" s="270"/>
      <c r="W35" s="270"/>
      <c r="X35" s="270"/>
      <c r="Y35" s="270"/>
      <c r="Z35" s="270"/>
      <c r="AA35" s="270"/>
      <c r="AB35" s="270"/>
      <c r="AC35" s="270"/>
    </row>
    <row r="36" spans="1:29" x14ac:dyDescent="0.3">
      <c r="A36" s="39"/>
      <c r="B36" s="39"/>
      <c r="C36" s="39"/>
      <c r="D36" s="39"/>
      <c r="E36" s="39"/>
      <c r="F36" s="39"/>
      <c r="G36" s="39"/>
      <c r="H36" s="39"/>
      <c r="I36" s="30"/>
      <c r="J36" s="30"/>
      <c r="K36" s="30"/>
      <c r="L36" s="30"/>
      <c r="M36" s="30"/>
      <c r="N36" s="30"/>
      <c r="O36" s="30"/>
      <c r="P36" s="30"/>
      <c r="Q36" s="30"/>
      <c r="R36" s="30"/>
      <c r="S36" s="30"/>
      <c r="T36" s="30"/>
      <c r="U36" s="30"/>
      <c r="V36" s="30"/>
      <c r="W36" s="30"/>
      <c r="X36" s="30"/>
      <c r="Y36" s="30"/>
      <c r="Z36" s="30"/>
      <c r="AA36" s="30"/>
      <c r="AB36" s="30"/>
      <c r="AC36" s="30"/>
    </row>
    <row r="37" spans="1:29" x14ac:dyDescent="0.3">
      <c r="A37" s="39"/>
      <c r="B37" s="39"/>
      <c r="C37" s="39"/>
      <c r="D37" s="39"/>
      <c r="E37" s="39"/>
      <c r="F37" s="39"/>
      <c r="G37" s="39"/>
      <c r="H37" s="39"/>
      <c r="I37" s="30"/>
      <c r="J37" s="30"/>
      <c r="K37" s="30"/>
      <c r="L37" s="30"/>
      <c r="M37" s="30"/>
      <c r="N37" s="30"/>
      <c r="O37" s="30"/>
      <c r="P37" s="30"/>
      <c r="Q37" s="30"/>
      <c r="R37" s="30"/>
      <c r="S37" s="30"/>
      <c r="T37" s="30"/>
      <c r="U37" s="30"/>
      <c r="V37" s="30"/>
      <c r="W37" s="30"/>
      <c r="X37" s="30"/>
      <c r="Y37" s="30"/>
      <c r="Z37" s="30"/>
      <c r="AA37" s="30"/>
      <c r="AB37" s="30"/>
      <c r="AC37" s="30"/>
    </row>
    <row r="38" spans="1:29" x14ac:dyDescent="0.3">
      <c r="A38" s="39"/>
      <c r="B38" s="39"/>
      <c r="C38" s="39"/>
      <c r="D38" s="39"/>
      <c r="E38" s="39"/>
      <c r="F38" s="39"/>
      <c r="G38" s="39"/>
      <c r="H38" s="39"/>
      <c r="I38" s="30"/>
      <c r="J38" s="30"/>
      <c r="K38" s="30"/>
      <c r="L38" s="30"/>
      <c r="M38" s="30"/>
      <c r="N38" s="30"/>
      <c r="O38" s="30"/>
      <c r="P38" s="30"/>
      <c r="Q38" s="30"/>
      <c r="R38" s="30"/>
      <c r="S38" s="30"/>
      <c r="T38" s="30"/>
      <c r="U38" s="30"/>
      <c r="V38" s="30"/>
      <c r="W38" s="30"/>
      <c r="X38" s="30"/>
      <c r="Y38" s="30"/>
      <c r="Z38" s="30"/>
      <c r="AA38" s="30"/>
      <c r="AB38" s="30"/>
      <c r="AC38" s="30"/>
    </row>
    <row r="39" spans="1:29" x14ac:dyDescent="0.3">
      <c r="A39" s="51"/>
      <c r="B39" s="51"/>
      <c r="C39" s="51"/>
      <c r="D39" s="51"/>
      <c r="E39" s="51"/>
      <c r="F39" s="51"/>
      <c r="G39" s="51"/>
      <c r="H39" s="51"/>
    </row>
    <row r="40" spans="1:29" x14ac:dyDescent="0.3">
      <c r="A40" s="51"/>
      <c r="B40" s="51"/>
      <c r="C40" s="51"/>
      <c r="D40" s="51"/>
      <c r="E40" s="51"/>
      <c r="F40" s="51"/>
      <c r="G40" s="51"/>
      <c r="H40" s="51"/>
    </row>
    <row r="41" spans="1:29" x14ac:dyDescent="0.3">
      <c r="A41" s="51"/>
      <c r="B41" s="51"/>
      <c r="C41" s="51"/>
      <c r="D41" s="51"/>
      <c r="E41" s="51"/>
      <c r="F41" s="51"/>
      <c r="G41" s="51"/>
      <c r="H41" s="51"/>
    </row>
    <row r="42" spans="1:29" x14ac:dyDescent="0.3">
      <c r="A42" s="51"/>
      <c r="B42" s="51"/>
      <c r="C42" s="51"/>
      <c r="D42" s="51"/>
      <c r="E42" s="51"/>
      <c r="F42" s="51"/>
      <c r="G42" s="51"/>
      <c r="H42" s="51"/>
    </row>
    <row r="43" spans="1:29" x14ac:dyDescent="0.3">
      <c r="A43" s="51"/>
      <c r="B43" s="51"/>
      <c r="C43" s="51"/>
      <c r="D43" s="51"/>
      <c r="E43" s="51"/>
      <c r="F43" s="51"/>
      <c r="G43" s="51"/>
      <c r="H43" s="51"/>
    </row>
    <row r="44" spans="1:29" x14ac:dyDescent="0.3">
      <c r="A44" s="51"/>
      <c r="B44" s="51"/>
      <c r="C44" s="51"/>
      <c r="D44" s="51"/>
      <c r="E44" s="51"/>
      <c r="F44" s="51"/>
      <c r="G44" s="51"/>
      <c r="H44" s="51"/>
    </row>
  </sheetData>
  <mergeCells count="11">
    <mergeCell ref="R35:AC35"/>
    <mergeCell ref="E4:H4"/>
    <mergeCell ref="A23:H23"/>
    <mergeCell ref="A14:H14"/>
    <mergeCell ref="I23:P23"/>
    <mergeCell ref="A18:H18"/>
    <mergeCell ref="A19:H19"/>
    <mergeCell ref="A20:H20"/>
    <mergeCell ref="A21:H21"/>
    <mergeCell ref="A22:H22"/>
    <mergeCell ref="A16:H16"/>
  </mergeCells>
  <printOptions horizontalCentered="1"/>
  <pageMargins left="1.1811023622047245" right="0.59055118110236227" top="0.59055118110236227" bottom="0.59055118110236227" header="0.31496062992125984" footer="0.31496062992125984"/>
  <pageSetup paperSize="9" scale="9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Spinner 1">
              <controlPr defaultSize="0" autoPict="0" macro="[0]!dandongYC">
                <anchor moveWithCells="1" sizeWithCells="1">
                  <from>
                    <xdr:col>8</xdr:col>
                    <xdr:colOff>76200</xdr:colOff>
                    <xdr:row>2</xdr:row>
                    <xdr:rowOff>38100</xdr:rowOff>
                  </from>
                  <to>
                    <xdr:col>8</xdr:col>
                    <xdr:colOff>533400</xdr:colOff>
                    <xdr:row>5</xdr:row>
                    <xdr:rowOff>99060</xdr:rowOff>
                  </to>
                </anchor>
              </controlPr>
            </control>
          </mc:Choice>
        </mc:AlternateContent>
        <mc:AlternateContent xmlns:mc="http://schemas.openxmlformats.org/markup-compatibility/2006">
          <mc:Choice Requires="x14">
            <control shapeId="4102" r:id="rId5" name="Button 6">
              <controlPr defaultSize="0" print="0" autoFill="0" autoPict="0" macro="[0]!Inhoso_tuhoc">
                <anchor moveWithCells="1" sizeWithCells="1">
                  <from>
                    <xdr:col>13</xdr:col>
                    <xdr:colOff>45720</xdr:colOff>
                    <xdr:row>1</xdr:row>
                    <xdr:rowOff>15240</xdr:rowOff>
                  </from>
                  <to>
                    <xdr:col>14</xdr:col>
                    <xdr:colOff>15240</xdr:colOff>
                    <xdr:row>2</xdr:row>
                    <xdr:rowOff>228600</xdr:rowOff>
                  </to>
                </anchor>
              </controlPr>
            </control>
          </mc:Choice>
        </mc:AlternateContent>
        <mc:AlternateContent xmlns:mc="http://schemas.openxmlformats.org/markup-compatibility/2006">
          <mc:Choice Requires="x14">
            <control shapeId="4103" r:id="rId6" name="Button 7">
              <controlPr defaultSize="0" print="0" autoFill="0" autoPict="0" macro="[0]!Inhoso_tuhocPreview">
                <anchor moveWithCells="1" sizeWithCells="1">
                  <from>
                    <xdr:col>14</xdr:col>
                    <xdr:colOff>38100</xdr:colOff>
                    <xdr:row>1</xdr:row>
                    <xdr:rowOff>15240</xdr:rowOff>
                  </from>
                  <to>
                    <xdr:col>14</xdr:col>
                    <xdr:colOff>624840</xdr:colOff>
                    <xdr:row>2</xdr:row>
                    <xdr:rowOff>220980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filterMode="1"/>
  <dimension ref="A1:AC53"/>
  <sheetViews>
    <sheetView view="pageBreakPreview" topLeftCell="A10" zoomScaleNormal="100" zoomScaleSheetLayoutView="100" workbookViewId="0">
      <selection activeCell="J2" sqref="J2"/>
    </sheetView>
  </sheetViews>
  <sheetFormatPr defaultRowHeight="16.8" x14ac:dyDescent="0.3"/>
  <cols>
    <col min="1" max="2" width="10.6640625" style="29" customWidth="1"/>
    <col min="3" max="3" width="5.44140625" style="29" customWidth="1"/>
    <col min="4" max="5" width="10" style="29" customWidth="1"/>
    <col min="6" max="6" width="10.109375" style="29" customWidth="1"/>
    <col min="7" max="7" width="11.44140625" style="29" customWidth="1"/>
    <col min="8" max="8" width="11.6640625" style="29" customWidth="1"/>
    <col min="9" max="9" width="8.88671875" style="29"/>
    <col min="10" max="10" width="23.77734375" style="29" customWidth="1"/>
    <col min="11" max="16384" width="8.88671875" style="29"/>
  </cols>
  <sheetData>
    <row r="1" spans="1:29" ht="19.2" customHeight="1" x14ac:dyDescent="0.3">
      <c r="A1" s="38" t="s">
        <v>0</v>
      </c>
      <c r="B1" s="44"/>
      <c r="C1" s="44"/>
      <c r="D1" s="44"/>
      <c r="E1" s="44"/>
      <c r="F1" s="44"/>
      <c r="G1" s="44"/>
      <c r="H1" s="44"/>
      <c r="I1" s="41"/>
      <c r="J1" s="35"/>
      <c r="K1" s="35"/>
      <c r="L1" s="35"/>
      <c r="M1" s="35"/>
      <c r="N1" s="35"/>
      <c r="O1" s="35"/>
      <c r="P1" s="35"/>
      <c r="Q1" s="35"/>
      <c r="R1" s="35"/>
      <c r="S1" s="35"/>
      <c r="T1" s="35"/>
      <c r="U1" s="35"/>
      <c r="V1" s="35"/>
      <c r="W1" s="35"/>
      <c r="X1" s="35"/>
      <c r="Y1" s="35"/>
      <c r="Z1" s="35"/>
      <c r="AA1" s="35"/>
      <c r="AB1" s="35"/>
      <c r="AC1" s="35"/>
    </row>
    <row r="2" spans="1:29" ht="19.2" customHeight="1" x14ac:dyDescent="0.3">
      <c r="A2" s="54" t="s">
        <v>1</v>
      </c>
      <c r="B2" s="44"/>
      <c r="C2" s="44"/>
      <c r="D2" s="44"/>
      <c r="E2" s="44"/>
      <c r="F2" s="44"/>
      <c r="G2" s="44"/>
      <c r="H2" s="44"/>
      <c r="I2" s="82">
        <f>YCNT!$I$2</f>
        <v>1</v>
      </c>
      <c r="J2" s="121">
        <v>6</v>
      </c>
      <c r="K2" s="35"/>
      <c r="L2" s="35"/>
      <c r="M2" s="35"/>
      <c r="N2" s="35"/>
      <c r="O2" s="35"/>
      <c r="P2" s="35"/>
      <c r="Q2" s="35"/>
      <c r="R2" s="35"/>
      <c r="S2" s="35"/>
      <c r="T2" s="35"/>
      <c r="U2" s="35"/>
      <c r="V2" s="35"/>
      <c r="W2" s="35"/>
      <c r="X2" s="35"/>
      <c r="Y2" s="35"/>
      <c r="Z2" s="35"/>
      <c r="AA2" s="35"/>
      <c r="AB2" s="35"/>
      <c r="AC2" s="35"/>
    </row>
    <row r="3" spans="1:29" x14ac:dyDescent="0.3">
      <c r="A3" s="82"/>
      <c r="B3" s="82"/>
      <c r="C3" s="82"/>
      <c r="D3" s="82"/>
      <c r="E3" s="82"/>
      <c r="F3" s="82"/>
      <c r="G3" s="82"/>
      <c r="H3" s="82"/>
      <c r="I3" s="82"/>
      <c r="J3" s="81"/>
      <c r="K3" s="81"/>
      <c r="L3" s="81"/>
      <c r="M3" s="81"/>
      <c r="N3" s="81"/>
      <c r="O3" s="81"/>
      <c r="P3" s="81"/>
      <c r="Q3" s="81"/>
      <c r="R3" s="81"/>
      <c r="S3" s="81"/>
      <c r="T3" s="81"/>
      <c r="U3" s="81"/>
      <c r="V3" s="81"/>
      <c r="W3" s="81"/>
      <c r="X3" s="81"/>
      <c r="Y3" s="81"/>
      <c r="Z3" s="81"/>
      <c r="AA3" s="81"/>
      <c r="AB3" s="81"/>
      <c r="AC3" s="81"/>
    </row>
    <row r="4" spans="1:29" x14ac:dyDescent="0.3">
      <c r="A4" s="51"/>
      <c r="B4" s="51"/>
      <c r="C4" s="51"/>
      <c r="D4" s="51"/>
      <c r="E4" s="277" t="str">
        <f>"Bắc Giang, "&amp;ChuyenDoiNgay(INDEX(DANHMUC,$J$2,$J4))</f>
        <v>Bắc Giang, Ngày 01 tháng 08 năm 2021</v>
      </c>
      <c r="F4" s="277"/>
      <c r="G4" s="277"/>
      <c r="H4" s="277"/>
      <c r="I4" s="39"/>
      <c r="J4" s="122">
        <v>7</v>
      </c>
      <c r="K4" s="30"/>
      <c r="L4" s="30"/>
      <c r="M4" s="30"/>
      <c r="N4" s="30"/>
      <c r="O4" s="32"/>
      <c r="P4" s="32"/>
      <c r="Q4" s="32"/>
      <c r="R4" s="32"/>
      <c r="S4" s="32"/>
      <c r="T4" s="32"/>
      <c r="U4" s="32"/>
      <c r="V4" s="32"/>
      <c r="W4" s="32"/>
      <c r="X4" s="32"/>
      <c r="Y4" s="32"/>
      <c r="Z4" s="32"/>
      <c r="AA4" s="32"/>
      <c r="AB4" s="32"/>
      <c r="AC4" s="32"/>
    </row>
    <row r="5" spans="1:29" x14ac:dyDescent="0.3">
      <c r="A5" s="39"/>
      <c r="B5" s="39"/>
      <c r="C5" s="39"/>
      <c r="D5" s="39"/>
      <c r="E5" s="39"/>
      <c r="F5" s="39"/>
      <c r="G5" s="39"/>
      <c r="H5" s="39"/>
      <c r="I5" s="39"/>
      <c r="J5" s="30"/>
      <c r="K5" s="30"/>
      <c r="L5" s="30"/>
      <c r="M5" s="30"/>
      <c r="N5" s="30"/>
      <c r="O5" s="30"/>
      <c r="P5" s="30"/>
      <c r="Q5" s="30"/>
      <c r="R5" s="30"/>
      <c r="S5" s="30"/>
      <c r="T5" s="30"/>
      <c r="U5" s="30"/>
      <c r="V5" s="30"/>
      <c r="W5" s="30"/>
      <c r="X5" s="30"/>
      <c r="Y5" s="30"/>
      <c r="Z5" s="30"/>
      <c r="AA5" s="30"/>
      <c r="AB5" s="30"/>
      <c r="AC5" s="30"/>
    </row>
    <row r="6" spans="1:29" x14ac:dyDescent="0.3">
      <c r="A6" s="84" t="str">
        <f>"BIÊN BẢN SỐ: "&amp; INDEX(DANHMUC,$J$2,$J6) &amp;"/NTCV"</f>
        <v>BIÊN BẢN SỐ: /4/NTCV</v>
      </c>
      <c r="B6" s="44"/>
      <c r="C6" s="44"/>
      <c r="D6" s="44"/>
      <c r="E6" s="44"/>
      <c r="F6" s="44"/>
      <c r="G6" s="44"/>
      <c r="H6" s="44"/>
      <c r="I6" s="42"/>
      <c r="J6" s="122">
        <v>3</v>
      </c>
      <c r="K6" s="37"/>
      <c r="L6" s="37"/>
      <c r="M6" s="37"/>
      <c r="N6" s="37"/>
      <c r="O6" s="37"/>
      <c r="P6" s="37"/>
      <c r="Q6" s="37"/>
      <c r="R6" s="37"/>
      <c r="S6" s="37"/>
      <c r="T6" s="37"/>
      <c r="U6" s="37"/>
      <c r="V6" s="37"/>
      <c r="W6" s="37"/>
      <c r="X6" s="37"/>
      <c r="Y6" s="37"/>
      <c r="Z6" s="37"/>
      <c r="AA6" s="37"/>
      <c r="AB6" s="37"/>
      <c r="AC6" s="37"/>
    </row>
    <row r="7" spans="1:29" x14ac:dyDescent="0.3">
      <c r="A7" s="38" t="s">
        <v>245</v>
      </c>
      <c r="B7" s="44"/>
      <c r="C7" s="44"/>
      <c r="D7" s="44"/>
      <c r="E7" s="44"/>
      <c r="F7" s="44"/>
      <c r="G7" s="44"/>
      <c r="H7" s="44"/>
      <c r="I7" s="41"/>
      <c r="J7" s="35"/>
      <c r="K7" s="35"/>
      <c r="L7" s="35"/>
      <c r="M7" s="35"/>
      <c r="N7" s="35"/>
      <c r="O7" s="35"/>
      <c r="P7" s="35"/>
      <c r="Q7" s="35"/>
      <c r="R7" s="35"/>
      <c r="S7" s="35"/>
      <c r="T7" s="35"/>
      <c r="U7" s="35"/>
      <c r="V7" s="35"/>
      <c r="W7" s="35"/>
      <c r="X7" s="35"/>
      <c r="Y7" s="35"/>
      <c r="Z7" s="35"/>
      <c r="AA7" s="35"/>
      <c r="AB7" s="35"/>
      <c r="AC7" s="35"/>
    </row>
    <row r="8" spans="1:29" x14ac:dyDescent="0.3">
      <c r="A8" s="42" t="str">
        <f>YCNT!A10</f>
        <v>Hạng mục:</v>
      </c>
      <c r="B8" s="42"/>
      <c r="C8" s="42"/>
      <c r="D8" s="42"/>
      <c r="E8" s="42"/>
      <c r="F8" s="42"/>
      <c r="G8" s="42"/>
      <c r="H8" s="42"/>
      <c r="I8" s="42"/>
      <c r="J8" s="37"/>
      <c r="K8" s="37"/>
      <c r="L8" s="37"/>
      <c r="M8" s="37"/>
      <c r="N8" s="37"/>
      <c r="O8" s="37"/>
      <c r="P8" s="37"/>
      <c r="Q8" s="37"/>
      <c r="R8" s="37"/>
      <c r="S8" s="37"/>
      <c r="T8" s="37"/>
      <c r="U8" s="37"/>
      <c r="V8" s="37"/>
      <c r="W8" s="37"/>
      <c r="X8" s="37"/>
      <c r="Y8" s="37"/>
      <c r="Z8" s="37"/>
      <c r="AA8" s="37"/>
      <c r="AB8" s="37"/>
      <c r="AC8" s="37"/>
    </row>
    <row r="9" spans="1:29" x14ac:dyDescent="0.3">
      <c r="A9" s="41" t="s">
        <v>88</v>
      </c>
      <c r="B9" s="41"/>
      <c r="C9" s="41"/>
      <c r="D9" s="41"/>
      <c r="E9" s="41"/>
      <c r="F9" s="41"/>
      <c r="G9" s="41"/>
      <c r="H9" s="41"/>
      <c r="I9" s="41"/>
      <c r="J9" s="35"/>
      <c r="K9" s="35"/>
      <c r="L9" s="35"/>
      <c r="M9" s="35"/>
      <c r="N9" s="35"/>
      <c r="O9" s="35"/>
      <c r="P9" s="35"/>
      <c r="Q9" s="35"/>
      <c r="R9" s="35"/>
      <c r="S9" s="35"/>
      <c r="T9" s="35"/>
      <c r="U9" s="35"/>
      <c r="V9" s="35"/>
      <c r="W9" s="35"/>
      <c r="X9" s="35"/>
      <c r="Y9" s="35"/>
      <c r="Z9" s="35"/>
      <c r="AA9" s="35"/>
      <c r="AB9" s="35"/>
      <c r="AC9" s="35"/>
    </row>
    <row r="10" spans="1:29" x14ac:dyDescent="0.3">
      <c r="A10" s="41" t="str">
        <f>YCNT!A9</f>
        <v>Địa điểm xây dựng: Công trình</v>
      </c>
      <c r="B10" s="41"/>
      <c r="C10" s="41"/>
      <c r="D10" s="41"/>
      <c r="E10" s="41"/>
      <c r="F10" s="41"/>
      <c r="G10" s="41"/>
      <c r="H10" s="41"/>
      <c r="I10" s="72"/>
      <c r="J10" s="72"/>
      <c r="K10" s="35"/>
      <c r="L10" s="35"/>
      <c r="M10" s="35"/>
      <c r="N10" s="35"/>
      <c r="O10" s="35"/>
      <c r="P10" s="35"/>
      <c r="Q10" s="35"/>
      <c r="R10" s="35"/>
      <c r="S10" s="35"/>
      <c r="T10" s="35"/>
      <c r="U10" s="35"/>
      <c r="V10" s="35"/>
      <c r="W10" s="35"/>
      <c r="X10" s="35"/>
      <c r="Y10" s="35"/>
      <c r="Z10" s="35"/>
      <c r="AA10" s="35"/>
      <c r="AB10" s="35"/>
      <c r="AC10" s="35"/>
    </row>
    <row r="11" spans="1:29" x14ac:dyDescent="0.3">
      <c r="A11" s="75" t="s">
        <v>107</v>
      </c>
      <c r="B11" s="49"/>
      <c r="C11" s="39"/>
      <c r="D11" s="39"/>
      <c r="E11" s="39"/>
      <c r="F11" s="39"/>
      <c r="G11" s="39"/>
      <c r="H11" s="39"/>
      <c r="I11" s="278"/>
      <c r="J11" s="278"/>
      <c r="K11" s="30"/>
      <c r="L11" s="30"/>
      <c r="M11" s="30"/>
      <c r="N11" s="30"/>
      <c r="O11" s="30"/>
      <c r="P11" s="30"/>
      <c r="Q11" s="30"/>
      <c r="R11" s="30"/>
      <c r="S11" s="30"/>
      <c r="T11" s="30"/>
      <c r="U11" s="30"/>
      <c r="V11" s="30"/>
      <c r="W11" s="30"/>
      <c r="X11" s="30"/>
      <c r="Y11" s="30"/>
      <c r="Z11" s="30"/>
      <c r="AA11" s="30"/>
      <c r="AB11" s="30"/>
      <c r="AC11" s="30"/>
    </row>
    <row r="12" spans="1:29" ht="16.8" customHeight="1" x14ac:dyDescent="0.3">
      <c r="A12" s="281" t="str">
        <f>" - "&amp;INDEX(DANHMUC,$J$2,$J12)</f>
        <v xml:space="preserve"> - Nghiệm thu lắp dựng, hoàn thiện mái kính</v>
      </c>
      <c r="B12" s="274"/>
      <c r="C12" s="274"/>
      <c r="D12" s="274"/>
      <c r="E12" s="274"/>
      <c r="F12" s="274"/>
      <c r="G12" s="274"/>
      <c r="H12" s="274"/>
      <c r="I12" s="45"/>
      <c r="J12" s="122">
        <v>2</v>
      </c>
      <c r="K12" s="31"/>
      <c r="L12" s="31"/>
      <c r="M12" s="31"/>
      <c r="N12" s="31"/>
      <c r="O12" s="31"/>
      <c r="P12" s="31"/>
      <c r="Q12" s="31"/>
      <c r="R12" s="31"/>
      <c r="S12" s="31"/>
      <c r="T12" s="31"/>
      <c r="U12" s="31"/>
      <c r="V12" s="31"/>
      <c r="W12" s="31"/>
      <c r="X12" s="31"/>
      <c r="Y12" s="31"/>
      <c r="Z12" s="31"/>
      <c r="AA12" s="31"/>
      <c r="AB12" s="31"/>
      <c r="AC12" s="31"/>
    </row>
    <row r="13" spans="1:29" x14ac:dyDescent="0.3">
      <c r="A13" s="76" t="s">
        <v>108</v>
      </c>
      <c r="B13" s="76"/>
      <c r="C13" s="39"/>
      <c r="D13" s="39"/>
      <c r="E13" s="39"/>
      <c r="F13" s="39"/>
      <c r="G13" s="39"/>
      <c r="H13" s="39"/>
      <c r="I13" s="72"/>
      <c r="J13" s="72"/>
      <c r="K13" s="30"/>
      <c r="L13" s="30"/>
      <c r="M13" s="30"/>
      <c r="N13" s="30"/>
      <c r="O13" s="30"/>
      <c r="P13" s="30"/>
      <c r="Q13" s="30"/>
      <c r="R13" s="30"/>
      <c r="S13" s="30"/>
      <c r="T13" s="30"/>
      <c r="U13" s="30"/>
      <c r="V13" s="30"/>
      <c r="W13" s="30"/>
      <c r="X13" s="30"/>
      <c r="Y13" s="30"/>
      <c r="Z13" s="30"/>
      <c r="AA13" s="30"/>
      <c r="AB13" s="30"/>
      <c r="AC13" s="30"/>
    </row>
    <row r="14" spans="1:29" x14ac:dyDescent="0.3">
      <c r="A14" s="76" t="s">
        <v>115</v>
      </c>
      <c r="B14" s="76"/>
      <c r="C14" s="39"/>
      <c r="D14" s="39"/>
      <c r="E14" s="39"/>
      <c r="F14" s="39"/>
      <c r="G14" s="39"/>
      <c r="H14" s="39"/>
      <c r="I14" s="72"/>
      <c r="J14" s="72"/>
      <c r="K14" s="30"/>
      <c r="L14" s="30"/>
      <c r="M14" s="30"/>
      <c r="N14" s="30"/>
      <c r="O14" s="30"/>
      <c r="P14" s="30"/>
      <c r="Q14" s="30"/>
      <c r="R14" s="30"/>
      <c r="S14" s="30"/>
      <c r="T14" s="30"/>
      <c r="U14" s="30"/>
      <c r="V14" s="30"/>
      <c r="W14" s="30"/>
      <c r="X14" s="30"/>
      <c r="Y14" s="30"/>
      <c r="Z14" s="30"/>
      <c r="AA14" s="30"/>
      <c r="AB14" s="30"/>
      <c r="AC14" s="30"/>
    </row>
    <row r="15" spans="1:29" x14ac:dyDescent="0.3">
      <c r="A15" s="46" t="s">
        <v>122</v>
      </c>
      <c r="B15" s="46"/>
      <c r="C15" s="41"/>
      <c r="D15" s="41"/>
      <c r="E15" s="39" t="s">
        <v>102</v>
      </c>
      <c r="F15" s="39" t="s">
        <v>103</v>
      </c>
      <c r="G15" s="41"/>
      <c r="H15" s="51"/>
      <c r="I15" s="41"/>
      <c r="J15" s="30"/>
      <c r="K15" s="53"/>
      <c r="L15" s="30"/>
      <c r="M15" s="30"/>
      <c r="N15" s="30"/>
      <c r="O15" s="30"/>
      <c r="P15" s="30"/>
      <c r="Q15" s="30"/>
      <c r="R15" s="30"/>
      <c r="S15" s="30"/>
      <c r="T15" s="30"/>
      <c r="U15" s="30"/>
      <c r="V15" s="30"/>
      <c r="W15" s="30"/>
      <c r="X15" s="30"/>
      <c r="Y15" s="30"/>
      <c r="Z15" s="30"/>
      <c r="AA15" s="30"/>
      <c r="AB15" s="30"/>
      <c r="AC15" s="30"/>
    </row>
    <row r="16" spans="1:29" x14ac:dyDescent="0.3">
      <c r="A16" s="46" t="s">
        <v>122</v>
      </c>
      <c r="B16" s="46"/>
      <c r="C16" s="41"/>
      <c r="D16" s="41"/>
      <c r="E16" s="39" t="s">
        <v>102</v>
      </c>
      <c r="F16" s="39" t="s">
        <v>123</v>
      </c>
      <c r="G16" s="41"/>
      <c r="H16" s="51"/>
      <c r="I16" s="41"/>
      <c r="J16" s="30"/>
      <c r="K16" s="53"/>
      <c r="L16" s="53"/>
      <c r="M16" s="53"/>
      <c r="O16" s="30"/>
      <c r="P16" s="30"/>
      <c r="Q16" s="30"/>
      <c r="R16" s="30"/>
      <c r="S16" s="30"/>
      <c r="T16" s="30"/>
      <c r="U16" s="30"/>
      <c r="V16" s="30"/>
      <c r="W16" s="30"/>
      <c r="X16" s="30"/>
      <c r="Y16" s="30"/>
      <c r="Z16" s="30"/>
      <c r="AA16" s="30"/>
      <c r="AB16" s="30"/>
      <c r="AC16" s="30"/>
    </row>
    <row r="17" spans="1:29" x14ac:dyDescent="0.3">
      <c r="A17" s="76" t="s">
        <v>116</v>
      </c>
      <c r="B17" s="76"/>
      <c r="C17" s="39"/>
      <c r="D17" s="39"/>
      <c r="E17" s="39"/>
      <c r="F17" s="39"/>
      <c r="G17" s="39"/>
      <c r="H17" s="51"/>
      <c r="I17" s="39"/>
      <c r="J17" s="53"/>
      <c r="K17" s="30"/>
      <c r="L17" s="30"/>
      <c r="M17" s="30"/>
      <c r="N17" s="30"/>
      <c r="O17" s="30"/>
      <c r="P17" s="30"/>
      <c r="Q17" s="30"/>
      <c r="R17" s="30"/>
      <c r="S17" s="30"/>
      <c r="T17" s="30"/>
      <c r="U17" s="30"/>
      <c r="V17" s="30"/>
      <c r="W17" s="30"/>
      <c r="X17" s="30"/>
      <c r="Y17" s="30"/>
      <c r="Z17" s="30"/>
      <c r="AA17" s="30"/>
      <c r="AB17" s="30"/>
      <c r="AC17" s="30"/>
    </row>
    <row r="18" spans="1:29" x14ac:dyDescent="0.3">
      <c r="A18" s="46" t="s">
        <v>122</v>
      </c>
      <c r="B18" s="46"/>
      <c r="C18" s="72"/>
      <c r="D18" s="72"/>
      <c r="E18" s="39" t="s">
        <v>102</v>
      </c>
      <c r="F18" s="39" t="s">
        <v>104</v>
      </c>
      <c r="G18" s="39"/>
      <c r="H18" s="51"/>
      <c r="I18" s="39"/>
      <c r="J18" s="30"/>
      <c r="K18" s="30"/>
      <c r="L18" s="30"/>
      <c r="M18" s="53"/>
      <c r="N18" s="30"/>
      <c r="O18" s="30"/>
      <c r="P18" s="30"/>
      <c r="Q18" s="30"/>
      <c r="R18" s="30"/>
      <c r="S18" s="30"/>
      <c r="T18" s="30"/>
      <c r="U18" s="30"/>
      <c r="V18" s="30"/>
      <c r="W18" s="30"/>
      <c r="X18" s="30"/>
      <c r="Y18" s="30"/>
      <c r="Z18" s="30"/>
      <c r="AA18" s="30"/>
      <c r="AB18" s="30"/>
      <c r="AC18" s="30"/>
    </row>
    <row r="19" spans="1:29" x14ac:dyDescent="0.3">
      <c r="A19" s="46" t="s">
        <v>122</v>
      </c>
      <c r="B19" s="39"/>
      <c r="C19" s="39"/>
      <c r="D19" s="39"/>
      <c r="E19" s="39" t="s">
        <v>102</v>
      </c>
      <c r="F19" s="39" t="s">
        <v>124</v>
      </c>
      <c r="G19" s="39"/>
      <c r="H19" s="39"/>
      <c r="I19" s="39"/>
      <c r="J19" s="30"/>
      <c r="K19" s="30"/>
      <c r="L19" s="30"/>
      <c r="M19" s="30"/>
      <c r="N19" s="30"/>
      <c r="O19" s="30"/>
      <c r="P19" s="30"/>
      <c r="Q19" s="30"/>
      <c r="R19" s="30"/>
      <c r="S19" s="30"/>
      <c r="T19" s="30"/>
      <c r="U19" s="30"/>
      <c r="V19" s="30"/>
      <c r="W19" s="30"/>
      <c r="X19" s="30"/>
      <c r="Y19" s="30"/>
      <c r="Z19" s="30"/>
      <c r="AA19" s="30"/>
      <c r="AB19" s="30"/>
      <c r="AC19" s="30"/>
    </row>
    <row r="20" spans="1:29" x14ac:dyDescent="0.3">
      <c r="A20" s="76" t="s">
        <v>109</v>
      </c>
      <c r="B20" s="76"/>
      <c r="C20" s="39"/>
      <c r="D20" s="39"/>
      <c r="E20" s="39"/>
      <c r="F20" s="39"/>
      <c r="G20" s="39"/>
      <c r="H20" s="39"/>
      <c r="I20" s="39"/>
      <c r="J20" s="30"/>
      <c r="K20" s="30"/>
      <c r="L20" s="30"/>
      <c r="M20" s="30"/>
      <c r="N20" s="30"/>
      <c r="O20" s="30"/>
      <c r="P20" s="30"/>
      <c r="Q20" s="30"/>
      <c r="R20" s="30"/>
      <c r="S20" s="30"/>
      <c r="T20" s="30"/>
      <c r="U20" s="30"/>
      <c r="V20" s="30"/>
      <c r="W20" s="30"/>
      <c r="X20" s="30"/>
      <c r="Y20" s="30"/>
      <c r="Z20" s="30"/>
      <c r="AA20" s="30"/>
      <c r="AB20" s="30"/>
      <c r="AC20" s="30"/>
    </row>
    <row r="21" spans="1:29" x14ac:dyDescent="0.3">
      <c r="A21" s="85" t="str">
        <f>"   - Bắt đầu: "&amp;HGio(INDEX(DANHMUC,$J$2,$J21))&amp;HNgay(INDEX(DANHMUC,$J$2,$J4))</f>
        <v xml:space="preserve">   - Bắt đầu: 8 giờ 45 phút, ngày 1 tháng 8 năm 2021</v>
      </c>
      <c r="B21" s="41"/>
      <c r="C21" s="41"/>
      <c r="D21" s="77"/>
      <c r="E21" s="77"/>
      <c r="F21" s="77"/>
      <c r="G21" s="40"/>
      <c r="H21" s="40"/>
      <c r="I21" s="51"/>
      <c r="J21" s="122">
        <v>5</v>
      </c>
      <c r="K21" s="32"/>
      <c r="L21" s="32"/>
      <c r="M21" s="32"/>
      <c r="N21" s="32"/>
      <c r="O21" s="32"/>
      <c r="P21" s="32"/>
      <c r="Q21" s="32"/>
      <c r="R21" s="32"/>
      <c r="S21" s="32"/>
      <c r="T21" s="32"/>
      <c r="U21" s="30"/>
      <c r="V21" s="30"/>
      <c r="W21" s="30"/>
      <c r="X21" s="30"/>
      <c r="Y21" s="30"/>
      <c r="Z21" s="30"/>
      <c r="AA21" s="30"/>
      <c r="AB21" s="30"/>
      <c r="AC21" s="30"/>
    </row>
    <row r="22" spans="1:29" x14ac:dyDescent="0.3">
      <c r="A22" s="85" t="str">
        <f>"   - Kết thúc: "&amp;HGio(INDEX(DANHMUC,$J$2,$J22))&amp;HNgay(INDEX(DANHMUC,$J$2,$J4))</f>
        <v xml:space="preserve">   - Kết thúc: 10 giờ 00 phút, ngày 1 tháng 8 năm 2021</v>
      </c>
      <c r="B22" s="41"/>
      <c r="C22" s="41"/>
      <c r="D22" s="77"/>
      <c r="E22" s="77"/>
      <c r="F22" s="77"/>
      <c r="G22" s="40"/>
      <c r="H22" s="41"/>
      <c r="I22" s="51"/>
      <c r="J22" s="122">
        <v>6</v>
      </c>
      <c r="K22" s="32"/>
      <c r="L22" s="32"/>
      <c r="M22" s="32"/>
      <c r="N22" s="32"/>
      <c r="O22" s="32"/>
      <c r="P22" s="32"/>
      <c r="Q22" s="32"/>
      <c r="R22" s="32"/>
      <c r="S22" s="32"/>
      <c r="T22" s="32"/>
      <c r="U22" s="30"/>
      <c r="V22" s="30"/>
      <c r="W22" s="30"/>
      <c r="X22" s="30"/>
      <c r="Y22" s="30"/>
      <c r="Z22" s="30"/>
      <c r="AA22" s="30"/>
      <c r="AB22" s="30"/>
      <c r="AC22" s="30"/>
    </row>
    <row r="23" spans="1:29" x14ac:dyDescent="0.3">
      <c r="A23" s="39" t="s">
        <v>118</v>
      </c>
      <c r="B23" s="39"/>
      <c r="C23" s="39"/>
      <c r="D23" s="39"/>
      <c r="E23" s="39"/>
      <c r="F23" s="39"/>
      <c r="G23" s="39"/>
      <c r="H23" s="39"/>
      <c r="I23" s="39"/>
      <c r="J23" s="30"/>
      <c r="K23" s="30"/>
      <c r="L23" s="30"/>
      <c r="M23" s="30"/>
      <c r="N23" s="30"/>
      <c r="O23" s="30"/>
      <c r="P23" s="30"/>
      <c r="Q23" s="30"/>
      <c r="R23" s="30"/>
      <c r="S23" s="30"/>
      <c r="T23" s="30"/>
      <c r="U23" s="30"/>
      <c r="V23" s="30"/>
      <c r="W23" s="30"/>
      <c r="X23" s="30"/>
      <c r="Y23" s="30"/>
      <c r="Z23" s="30"/>
      <c r="AA23" s="30"/>
      <c r="AB23" s="30"/>
      <c r="AC23" s="30"/>
    </row>
    <row r="24" spans="1:29" x14ac:dyDescent="0.3">
      <c r="A24" s="76" t="s">
        <v>110</v>
      </c>
      <c r="B24" s="76"/>
      <c r="C24" s="39"/>
      <c r="D24" s="39"/>
      <c r="E24" s="39"/>
      <c r="F24" s="39"/>
      <c r="G24" s="39"/>
      <c r="H24" s="39"/>
      <c r="I24" s="39"/>
      <c r="J24" s="30"/>
      <c r="K24" s="30"/>
      <c r="L24" s="30"/>
      <c r="M24" s="30"/>
      <c r="N24" s="30"/>
      <c r="O24" s="30"/>
      <c r="P24" s="30"/>
      <c r="Q24" s="30"/>
      <c r="R24" s="30"/>
      <c r="S24" s="30"/>
      <c r="T24" s="30"/>
      <c r="U24" s="30"/>
      <c r="V24" s="30"/>
      <c r="W24" s="30"/>
      <c r="X24" s="30"/>
      <c r="Y24" s="30"/>
      <c r="Z24" s="30"/>
      <c r="AA24" s="30"/>
      <c r="AB24" s="30"/>
      <c r="AC24" s="30"/>
    </row>
    <row r="25" spans="1:29" ht="20.399999999999999" customHeight="1" x14ac:dyDescent="0.3">
      <c r="A25" s="76" t="s">
        <v>114</v>
      </c>
      <c r="B25" s="47"/>
      <c r="C25" s="39"/>
      <c r="D25" s="39"/>
      <c r="E25" s="39"/>
      <c r="F25" s="39"/>
      <c r="G25" s="39"/>
      <c r="H25" s="39"/>
      <c r="I25" s="39"/>
      <c r="J25" s="30"/>
      <c r="K25" s="30"/>
      <c r="L25" s="30"/>
      <c r="M25" s="30"/>
      <c r="N25" s="30"/>
      <c r="O25" s="30"/>
      <c r="P25" s="30"/>
      <c r="Q25" s="30"/>
      <c r="R25" s="30"/>
      <c r="S25" s="30"/>
      <c r="T25" s="30"/>
      <c r="U25" s="30"/>
      <c r="V25" s="30"/>
      <c r="W25" s="30"/>
      <c r="X25" s="30"/>
      <c r="Y25" s="30"/>
      <c r="Z25" s="30"/>
      <c r="AA25" s="30"/>
      <c r="AB25" s="30"/>
      <c r="AC25" s="30"/>
    </row>
    <row r="26" spans="1:29" ht="31.2" customHeight="1" x14ac:dyDescent="0.3">
      <c r="A26" s="279" t="s">
        <v>119</v>
      </c>
      <c r="B26" s="279"/>
      <c r="C26" s="279"/>
      <c r="D26" s="279"/>
      <c r="E26" s="279"/>
      <c r="F26" s="279"/>
      <c r="G26" s="279"/>
      <c r="H26" s="279"/>
      <c r="I26" s="73"/>
      <c r="J26" s="71"/>
      <c r="K26" s="71"/>
      <c r="L26" s="71"/>
      <c r="M26" s="71"/>
      <c r="N26" s="71"/>
      <c r="O26" s="71"/>
      <c r="P26" s="71"/>
      <c r="Q26" s="71"/>
      <c r="R26" s="71"/>
      <c r="S26" s="71"/>
      <c r="T26" s="71"/>
      <c r="U26" s="71"/>
      <c r="V26" s="71"/>
      <c r="W26" s="71"/>
      <c r="X26" s="71"/>
      <c r="Y26" s="71"/>
      <c r="Z26" s="71"/>
      <c r="AA26" s="71"/>
      <c r="AB26" s="71"/>
      <c r="AC26" s="71"/>
    </row>
    <row r="27" spans="1:29" ht="16.2" customHeight="1" x14ac:dyDescent="0.3">
      <c r="A27" s="78" t="s">
        <v>112</v>
      </c>
      <c r="B27" s="78"/>
      <c r="C27" s="78"/>
      <c r="D27" s="79"/>
      <c r="E27" s="79"/>
      <c r="F27" s="79"/>
      <c r="G27" s="79"/>
      <c r="H27" s="79"/>
      <c r="I27" s="39"/>
      <c r="J27" s="30"/>
      <c r="K27" s="30"/>
      <c r="L27" s="30"/>
      <c r="M27" s="30"/>
      <c r="N27" s="30"/>
      <c r="O27" s="30"/>
      <c r="P27" s="30"/>
      <c r="Q27" s="30"/>
      <c r="R27" s="30"/>
      <c r="S27" s="30"/>
      <c r="T27" s="30"/>
      <c r="U27" s="30"/>
      <c r="V27" s="30"/>
      <c r="W27" s="30"/>
      <c r="X27" s="30"/>
      <c r="Y27" s="30"/>
      <c r="Z27" s="30"/>
      <c r="AA27" s="30"/>
      <c r="AB27" s="30"/>
      <c r="AC27" s="30"/>
    </row>
    <row r="28" spans="1:29" ht="34.799999999999997" customHeight="1" x14ac:dyDescent="0.3">
      <c r="A28" s="283" t="s">
        <v>215</v>
      </c>
      <c r="B28" s="283"/>
      <c r="C28" s="283"/>
      <c r="D28" s="283"/>
      <c r="E28" s="283"/>
      <c r="F28" s="283"/>
      <c r="G28" s="283"/>
      <c r="H28" s="283"/>
      <c r="I28" s="39"/>
      <c r="J28" s="30"/>
      <c r="K28" s="30"/>
      <c r="L28" s="30"/>
      <c r="M28" s="30"/>
      <c r="N28" s="30"/>
      <c r="O28" s="30"/>
      <c r="P28" s="30"/>
      <c r="Q28" s="30"/>
      <c r="R28" s="30"/>
      <c r="S28" s="30"/>
      <c r="T28" s="30"/>
      <c r="U28" s="30"/>
      <c r="V28" s="30"/>
      <c r="W28" s="30"/>
      <c r="X28" s="30"/>
      <c r="Y28" s="30"/>
      <c r="Z28" s="30"/>
      <c r="AA28" s="30"/>
      <c r="AB28" s="30"/>
      <c r="AC28" s="30"/>
    </row>
    <row r="29" spans="1:29" ht="52.2" customHeight="1" x14ac:dyDescent="0.3">
      <c r="A29" s="283" t="s">
        <v>210</v>
      </c>
      <c r="B29" s="283"/>
      <c r="C29" s="283"/>
      <c r="D29" s="283"/>
      <c r="E29" s="283"/>
      <c r="F29" s="283"/>
      <c r="G29" s="283"/>
      <c r="H29" s="283"/>
      <c r="I29" s="39"/>
      <c r="J29" s="30"/>
      <c r="K29" s="30"/>
      <c r="L29" s="30"/>
      <c r="M29" s="30"/>
      <c r="N29" s="30"/>
      <c r="O29" s="30"/>
      <c r="P29" s="30"/>
      <c r="Q29" s="30"/>
      <c r="R29" s="30"/>
      <c r="S29" s="30"/>
      <c r="T29" s="30"/>
      <c r="U29" s="30"/>
      <c r="V29" s="30"/>
      <c r="W29" s="30"/>
      <c r="X29" s="30"/>
      <c r="Y29" s="30"/>
      <c r="Z29" s="30"/>
      <c r="AA29" s="30"/>
      <c r="AB29" s="30"/>
      <c r="AC29" s="30"/>
    </row>
    <row r="30" spans="1:29" ht="16.8" customHeight="1" x14ac:dyDescent="0.3">
      <c r="A30" s="87" t="s">
        <v>209</v>
      </c>
      <c r="B30" s="102"/>
      <c r="C30" s="102"/>
      <c r="D30" s="102"/>
      <c r="E30" s="102"/>
      <c r="F30" s="102"/>
      <c r="G30" s="102"/>
      <c r="H30" s="102"/>
      <c r="I30" s="39"/>
      <c r="J30" s="121">
        <f>DanhMuc!N6</f>
        <v>22</v>
      </c>
      <c r="K30" s="30"/>
      <c r="L30" s="197"/>
      <c r="M30" s="30"/>
      <c r="N30" s="30"/>
      <c r="O30" s="30"/>
      <c r="P30" s="30"/>
      <c r="Q30" s="30"/>
      <c r="R30" s="30"/>
      <c r="S30" s="30"/>
      <c r="T30" s="30"/>
      <c r="U30" s="30"/>
      <c r="V30" s="30"/>
      <c r="W30" s="30"/>
      <c r="X30" s="30"/>
      <c r="Y30" s="30"/>
      <c r="Z30" s="30"/>
      <c r="AA30" s="30"/>
      <c r="AB30" s="30"/>
      <c r="AC30" s="30"/>
    </row>
    <row r="31" spans="1:29" ht="16.8" customHeight="1" x14ac:dyDescent="0.3">
      <c r="A31" s="282" t="str">
        <f t="shared" ref="A31:A36" si="0">"    "&amp;IF(INDEX(DANHMUC,$J$30,$J31)&lt;&gt;"",INDEX(DANHMUC,$J$30,$J31),"")</f>
        <v xml:space="preserve">    </v>
      </c>
      <c r="B31" s="282"/>
      <c r="C31" s="282"/>
      <c r="D31" s="282"/>
      <c r="E31" s="282"/>
      <c r="F31" s="282"/>
      <c r="G31" s="282"/>
      <c r="H31" s="282"/>
      <c r="I31" s="39"/>
      <c r="J31" s="196">
        <v>17</v>
      </c>
      <c r="K31" s="30"/>
      <c r="L31" s="197" t="str">
        <f>IF(A31&lt;&gt;"    "&amp;"","H","A")</f>
        <v>A</v>
      </c>
      <c r="M31" s="30" t="s">
        <v>268</v>
      </c>
      <c r="N31" s="30"/>
      <c r="O31" s="30"/>
      <c r="P31" s="30"/>
      <c r="Q31" s="30"/>
      <c r="R31" s="30"/>
      <c r="S31" s="30"/>
      <c r="T31" s="30"/>
      <c r="U31" s="30"/>
      <c r="V31" s="30"/>
      <c r="W31" s="30"/>
      <c r="X31" s="30"/>
      <c r="Y31" s="30"/>
      <c r="Z31" s="30"/>
      <c r="AA31" s="30"/>
      <c r="AB31" s="30"/>
      <c r="AC31" s="30"/>
    </row>
    <row r="32" spans="1:29" ht="16.8" customHeight="1" x14ac:dyDescent="0.3">
      <c r="A32" s="282" t="str">
        <f t="shared" si="0"/>
        <v xml:space="preserve">    </v>
      </c>
      <c r="B32" s="282"/>
      <c r="C32" s="282"/>
      <c r="D32" s="282"/>
      <c r="E32" s="282"/>
      <c r="F32" s="282"/>
      <c r="G32" s="282"/>
      <c r="H32" s="282"/>
      <c r="I32" s="39"/>
      <c r="J32" s="196">
        <v>18</v>
      </c>
      <c r="K32" s="30"/>
      <c r="L32" s="197" t="str">
        <f t="shared" ref="L32:L36" si="1">IF(A32&lt;&gt;"    "&amp;"","H","A")</f>
        <v>A</v>
      </c>
      <c r="M32" s="30"/>
      <c r="N32" s="30"/>
      <c r="O32" s="30"/>
      <c r="P32" s="30"/>
      <c r="Q32" s="30"/>
      <c r="R32" s="30"/>
      <c r="S32" s="30"/>
      <c r="T32" s="30"/>
      <c r="U32" s="30"/>
      <c r="V32" s="30"/>
      <c r="W32" s="30"/>
      <c r="X32" s="30"/>
      <c r="Y32" s="30"/>
      <c r="Z32" s="30"/>
      <c r="AA32" s="30"/>
      <c r="AB32" s="30"/>
      <c r="AC32" s="30"/>
    </row>
    <row r="33" spans="1:29" ht="16.8" hidden="1" customHeight="1" x14ac:dyDescent="0.3">
      <c r="A33" s="282" t="str">
        <f t="shared" si="0"/>
        <v xml:space="preserve">    </v>
      </c>
      <c r="B33" s="282"/>
      <c r="C33" s="282"/>
      <c r="D33" s="282"/>
      <c r="E33" s="282"/>
      <c r="F33" s="282"/>
      <c r="G33" s="282"/>
      <c r="H33" s="282"/>
      <c r="I33" s="39"/>
      <c r="J33" s="196">
        <v>19</v>
      </c>
      <c r="K33" s="30"/>
      <c r="L33" s="197" t="str">
        <f t="shared" si="1"/>
        <v>A</v>
      </c>
      <c r="M33" s="30"/>
      <c r="N33" s="30"/>
      <c r="O33" s="30"/>
      <c r="P33" s="30"/>
      <c r="Q33" s="30"/>
      <c r="R33" s="30"/>
      <c r="S33" s="30"/>
      <c r="T33" s="30"/>
      <c r="U33" s="30"/>
      <c r="V33" s="30"/>
      <c r="W33" s="30"/>
      <c r="X33" s="30"/>
      <c r="Y33" s="30"/>
      <c r="Z33" s="30"/>
      <c r="AA33" s="30"/>
      <c r="AB33" s="30"/>
      <c r="AC33" s="30"/>
    </row>
    <row r="34" spans="1:29" ht="16.8" hidden="1" customHeight="1" x14ac:dyDescent="0.3">
      <c r="A34" s="282" t="str">
        <f t="shared" si="0"/>
        <v xml:space="preserve">    </v>
      </c>
      <c r="B34" s="282"/>
      <c r="C34" s="282"/>
      <c r="D34" s="282"/>
      <c r="E34" s="282"/>
      <c r="F34" s="282"/>
      <c r="G34" s="282"/>
      <c r="H34" s="282"/>
      <c r="I34" s="39"/>
      <c r="J34" s="196">
        <v>20</v>
      </c>
      <c r="K34" s="30"/>
      <c r="L34" s="197" t="str">
        <f t="shared" si="1"/>
        <v>A</v>
      </c>
      <c r="M34" s="30"/>
      <c r="N34" s="30"/>
      <c r="O34" s="30"/>
      <c r="P34" s="30"/>
      <c r="Q34" s="30"/>
      <c r="R34" s="30"/>
      <c r="S34" s="30"/>
      <c r="T34" s="30"/>
      <c r="U34" s="30"/>
      <c r="V34" s="30"/>
      <c r="W34" s="30"/>
      <c r="X34" s="30"/>
      <c r="Y34" s="30"/>
      <c r="Z34" s="30"/>
      <c r="AA34" s="30"/>
      <c r="AB34" s="30"/>
      <c r="AC34" s="30"/>
    </row>
    <row r="35" spans="1:29" ht="18" hidden="1" customHeight="1" x14ac:dyDescent="0.3">
      <c r="A35" s="282" t="str">
        <f t="shared" si="0"/>
        <v xml:space="preserve">    </v>
      </c>
      <c r="B35" s="282"/>
      <c r="C35" s="282"/>
      <c r="D35" s="282"/>
      <c r="E35" s="282"/>
      <c r="F35" s="282"/>
      <c r="G35" s="282"/>
      <c r="H35" s="282"/>
      <c r="I35" s="39"/>
      <c r="J35" s="196">
        <v>21</v>
      </c>
      <c r="K35" s="30"/>
      <c r="L35" s="197" t="str">
        <f t="shared" si="1"/>
        <v>A</v>
      </c>
      <c r="M35" s="30"/>
      <c r="N35" s="30"/>
      <c r="O35" s="30"/>
      <c r="P35" s="30"/>
      <c r="Q35" s="30"/>
      <c r="R35" s="30"/>
      <c r="S35" s="30"/>
      <c r="T35" s="30"/>
      <c r="U35" s="30"/>
      <c r="V35" s="30"/>
      <c r="W35" s="30"/>
      <c r="X35" s="30"/>
      <c r="Y35" s="30"/>
      <c r="Z35" s="30"/>
      <c r="AA35" s="30"/>
      <c r="AB35" s="30"/>
      <c r="AC35" s="30"/>
    </row>
    <row r="36" spans="1:29" ht="18" hidden="1" customHeight="1" x14ac:dyDescent="0.3">
      <c r="A36" s="282" t="str">
        <f t="shared" si="0"/>
        <v xml:space="preserve">    </v>
      </c>
      <c r="B36" s="282"/>
      <c r="C36" s="282"/>
      <c r="D36" s="282"/>
      <c r="E36" s="282"/>
      <c r="F36" s="282"/>
      <c r="G36" s="282"/>
      <c r="H36" s="282"/>
      <c r="I36" s="39"/>
      <c r="J36" s="196">
        <v>22</v>
      </c>
      <c r="K36" s="30"/>
      <c r="L36" s="197" t="str">
        <f t="shared" si="1"/>
        <v>A</v>
      </c>
      <c r="M36" s="30"/>
      <c r="N36" s="30"/>
      <c r="O36" s="30"/>
      <c r="P36" s="30"/>
      <c r="Q36" s="30"/>
      <c r="R36" s="30"/>
      <c r="S36" s="30"/>
      <c r="T36" s="30"/>
      <c r="U36" s="30"/>
      <c r="V36" s="30"/>
      <c r="W36" s="30"/>
      <c r="X36" s="30"/>
      <c r="Y36" s="30"/>
      <c r="Z36" s="30"/>
      <c r="AA36" s="30"/>
      <c r="AB36" s="30"/>
      <c r="AC36" s="30"/>
    </row>
    <row r="37" spans="1:29" ht="17.399999999999999" customHeight="1" x14ac:dyDescent="0.3">
      <c r="A37" s="280" t="s">
        <v>211</v>
      </c>
      <c r="B37" s="280"/>
      <c r="C37" s="280"/>
      <c r="D37" s="280"/>
      <c r="E37" s="280"/>
      <c r="F37" s="280"/>
      <c r="G37" s="280"/>
      <c r="H37" s="280"/>
      <c r="I37" s="39"/>
      <c r="J37" s="30"/>
      <c r="K37" s="30"/>
      <c r="L37" s="30"/>
      <c r="M37" s="30"/>
      <c r="N37" s="30"/>
      <c r="O37" s="30"/>
      <c r="P37" s="30"/>
      <c r="Q37" s="30"/>
      <c r="R37" s="30"/>
      <c r="S37" s="30"/>
      <c r="T37" s="30"/>
      <c r="U37" s="30"/>
      <c r="V37" s="30"/>
      <c r="W37" s="30"/>
      <c r="X37" s="30"/>
      <c r="Y37" s="30"/>
      <c r="Z37" s="30"/>
      <c r="AA37" s="30"/>
      <c r="AB37" s="30"/>
      <c r="AC37" s="30"/>
    </row>
    <row r="38" spans="1:29" ht="19.2" customHeight="1" x14ac:dyDescent="0.3">
      <c r="A38" s="280" t="s">
        <v>223</v>
      </c>
      <c r="B38" s="280"/>
      <c r="C38" s="280"/>
      <c r="D38" s="280"/>
      <c r="E38" s="280"/>
      <c r="F38" s="280"/>
      <c r="G38" s="280"/>
      <c r="H38" s="280"/>
      <c r="I38" s="80"/>
      <c r="J38" s="70"/>
      <c r="K38" s="70"/>
      <c r="L38" s="70"/>
      <c r="M38" s="70"/>
      <c r="N38" s="70"/>
      <c r="O38" s="70"/>
      <c r="P38" s="70"/>
      <c r="Q38" s="70"/>
      <c r="R38" s="70"/>
      <c r="S38" s="70"/>
      <c r="T38" s="70"/>
      <c r="U38" s="70"/>
      <c r="V38" s="70"/>
      <c r="W38" s="70"/>
      <c r="X38" s="70"/>
      <c r="Y38" s="70"/>
      <c r="Z38" s="70"/>
      <c r="AA38" s="70"/>
      <c r="AB38" s="70"/>
      <c r="AC38" s="70"/>
    </row>
    <row r="39" spans="1:29" ht="17.399999999999999" customHeight="1" x14ac:dyDescent="0.3">
      <c r="A39" s="275" t="s">
        <v>129</v>
      </c>
      <c r="B39" s="275"/>
      <c r="C39" s="275"/>
      <c r="D39" s="275"/>
      <c r="E39" s="275"/>
      <c r="F39" s="275"/>
      <c r="G39" s="275"/>
      <c r="H39" s="275"/>
      <c r="I39" s="73"/>
      <c r="J39" s="71"/>
      <c r="K39" s="71"/>
      <c r="L39" s="71"/>
      <c r="M39" s="71"/>
      <c r="N39" s="71"/>
      <c r="O39" s="71"/>
      <c r="P39" s="71"/>
      <c r="Q39" s="71"/>
      <c r="R39" s="71"/>
      <c r="S39" s="71"/>
      <c r="T39" s="71"/>
      <c r="U39" s="71"/>
      <c r="V39" s="71"/>
      <c r="W39" s="71"/>
      <c r="X39" s="71"/>
      <c r="Y39" s="71"/>
      <c r="Z39" s="71"/>
      <c r="AA39" s="71"/>
      <c r="AB39" s="71"/>
      <c r="AC39" s="71"/>
    </row>
    <row r="40" spans="1:29" x14ac:dyDescent="0.3">
      <c r="A40" s="76" t="s">
        <v>117</v>
      </c>
      <c r="B40" s="76"/>
      <c r="C40" s="39"/>
      <c r="D40" s="39"/>
      <c r="E40" s="39"/>
      <c r="F40" s="39"/>
      <c r="G40" s="39"/>
      <c r="H40" s="39"/>
      <c r="I40" s="39"/>
      <c r="J40" s="30"/>
      <c r="K40" s="30"/>
      <c r="L40" s="30"/>
      <c r="M40" s="30"/>
      <c r="N40" s="30"/>
      <c r="O40" s="30"/>
      <c r="P40" s="30"/>
      <c r="Q40" s="30"/>
      <c r="R40" s="30"/>
      <c r="S40" s="30"/>
      <c r="T40" s="30"/>
      <c r="U40" s="30"/>
      <c r="V40" s="30"/>
      <c r="W40" s="30"/>
      <c r="X40" s="30"/>
      <c r="Y40" s="30"/>
      <c r="Z40" s="30"/>
      <c r="AA40" s="30"/>
      <c r="AB40" s="30"/>
      <c r="AC40" s="30"/>
    </row>
    <row r="41" spans="1:29" ht="16.8" customHeight="1" x14ac:dyDescent="0.3">
      <c r="A41" s="275" t="s">
        <v>113</v>
      </c>
      <c r="B41" s="275"/>
      <c r="C41" s="275"/>
      <c r="D41" s="275"/>
      <c r="E41" s="275"/>
      <c r="F41" s="275"/>
      <c r="G41" s="80"/>
      <c r="H41" s="80"/>
      <c r="I41" s="73"/>
      <c r="J41" s="71"/>
      <c r="K41" s="71"/>
      <c r="L41" s="71"/>
      <c r="M41" s="71"/>
      <c r="N41" s="71"/>
      <c r="O41" s="71"/>
      <c r="P41" s="71"/>
      <c r="Q41" s="71"/>
      <c r="R41" s="71"/>
      <c r="S41" s="71"/>
      <c r="T41" s="71"/>
      <c r="U41" s="71"/>
      <c r="V41" s="71"/>
      <c r="W41" s="71"/>
      <c r="X41" s="71"/>
      <c r="Y41" s="71"/>
      <c r="Z41" s="71"/>
      <c r="AA41" s="71"/>
      <c r="AB41" s="71"/>
      <c r="AC41" s="71"/>
    </row>
    <row r="42" spans="1:29" s="51" customFormat="1" x14ac:dyDescent="0.3">
      <c r="A42" s="76" t="s">
        <v>121</v>
      </c>
      <c r="B42" s="76"/>
      <c r="C42" s="39"/>
      <c r="D42" s="76"/>
      <c r="E42" s="39"/>
      <c r="F42" s="39"/>
      <c r="G42" s="39"/>
      <c r="H42" s="39"/>
      <c r="I42" s="39"/>
      <c r="J42" s="39"/>
      <c r="K42" s="39"/>
      <c r="L42" s="39"/>
      <c r="M42" s="39"/>
      <c r="N42" s="39"/>
      <c r="O42" s="39"/>
      <c r="P42" s="39"/>
      <c r="Q42" s="39"/>
      <c r="R42" s="39"/>
      <c r="S42" s="39"/>
      <c r="T42" s="39"/>
      <c r="U42" s="39"/>
      <c r="V42" s="39"/>
      <c r="W42" s="39"/>
      <c r="X42" s="39"/>
      <c r="Y42" s="39"/>
      <c r="Z42" s="39"/>
      <c r="AA42" s="39"/>
      <c r="AB42" s="39"/>
      <c r="AC42" s="39"/>
    </row>
    <row r="43" spans="1:29" x14ac:dyDescent="0.3">
      <c r="A43" s="48" t="s">
        <v>120</v>
      </c>
      <c r="B43" s="39"/>
      <c r="C43" s="39"/>
      <c r="D43" s="39"/>
      <c r="E43" s="39"/>
      <c r="F43" s="39"/>
      <c r="G43" s="39"/>
      <c r="H43" s="39"/>
      <c r="I43" s="39"/>
      <c r="J43" s="30"/>
      <c r="K43" s="30"/>
      <c r="L43" s="30"/>
      <c r="M43" s="30"/>
      <c r="N43" s="30"/>
      <c r="O43" s="30"/>
      <c r="P43" s="30"/>
      <c r="Q43" s="30"/>
      <c r="R43" s="30"/>
      <c r="S43" s="30"/>
      <c r="T43" s="30"/>
      <c r="U43" s="30"/>
      <c r="V43" s="30"/>
      <c r="W43" s="30"/>
      <c r="X43" s="30"/>
      <c r="Y43" s="30"/>
      <c r="Z43" s="30"/>
      <c r="AA43" s="30"/>
      <c r="AB43" s="30"/>
      <c r="AC43" s="30"/>
    </row>
    <row r="44" spans="1:29" x14ac:dyDescent="0.3">
      <c r="A44" s="76" t="s">
        <v>111</v>
      </c>
      <c r="B44" s="76"/>
      <c r="C44" s="39"/>
      <c r="D44" s="39"/>
      <c r="E44" s="39"/>
      <c r="F44" s="39"/>
      <c r="G44" s="39"/>
      <c r="H44" s="39"/>
      <c r="I44" s="39"/>
      <c r="J44" s="30"/>
      <c r="K44" s="30"/>
      <c r="L44" s="30"/>
      <c r="M44" s="30"/>
      <c r="N44" s="30"/>
      <c r="O44" s="30"/>
      <c r="P44" s="30"/>
      <c r="Q44" s="30"/>
      <c r="R44" s="30"/>
      <c r="S44" s="30"/>
      <c r="T44" s="30"/>
      <c r="U44" s="30"/>
      <c r="V44" s="30"/>
      <c r="W44" s="30"/>
      <c r="X44" s="30"/>
      <c r="Y44" s="30"/>
      <c r="Z44" s="30"/>
      <c r="AA44" s="30"/>
      <c r="AB44" s="30"/>
      <c r="AC44" s="30"/>
    </row>
    <row r="45" spans="1:29" ht="33.6" customHeight="1" x14ac:dyDescent="0.3">
      <c r="A45" s="275" t="s">
        <v>130</v>
      </c>
      <c r="B45" s="275"/>
      <c r="C45" s="275"/>
      <c r="D45" s="275"/>
      <c r="E45" s="275"/>
      <c r="F45" s="275"/>
      <c r="G45" s="275"/>
      <c r="H45" s="275"/>
      <c r="I45" s="41"/>
      <c r="J45" s="35"/>
      <c r="K45" s="35"/>
      <c r="L45" s="35"/>
      <c r="M45" s="35"/>
      <c r="N45" s="35"/>
      <c r="O45" s="35"/>
      <c r="P45" s="35"/>
      <c r="Q45" s="35"/>
      <c r="R45" s="35"/>
      <c r="S45" s="35"/>
      <c r="T45" s="35"/>
      <c r="U45" s="35"/>
      <c r="V45" s="35"/>
      <c r="W45" s="35"/>
      <c r="X45" s="35"/>
      <c r="Y45" s="35"/>
      <c r="Z45" s="35"/>
      <c r="AA45" s="35"/>
      <c r="AB45" s="35"/>
      <c r="AC45" s="35"/>
    </row>
    <row r="46" spans="1:29" x14ac:dyDescent="0.3">
      <c r="A46" s="39"/>
      <c r="B46" s="39"/>
      <c r="C46" s="39"/>
      <c r="D46" s="39"/>
      <c r="E46" s="39"/>
      <c r="F46" s="39"/>
      <c r="G46" s="39"/>
      <c r="H46" s="39"/>
      <c r="I46" s="39"/>
      <c r="J46" s="30"/>
      <c r="K46" s="30"/>
      <c r="L46" s="30"/>
      <c r="M46" s="30"/>
      <c r="N46" s="30"/>
      <c r="O46" s="30"/>
      <c r="P46" s="30"/>
      <c r="Q46" s="30"/>
      <c r="R46" s="30"/>
      <c r="S46" s="30"/>
      <c r="T46" s="30"/>
      <c r="U46" s="30"/>
      <c r="V46" s="30"/>
      <c r="W46" s="30"/>
      <c r="X46" s="30"/>
      <c r="Y46" s="30"/>
      <c r="Z46" s="30"/>
      <c r="AA46" s="30"/>
      <c r="AB46" s="30"/>
      <c r="AC46" s="30"/>
    </row>
    <row r="47" spans="1:29" x14ac:dyDescent="0.3">
      <c r="A47" s="38" t="s">
        <v>105</v>
      </c>
      <c r="B47" s="38"/>
      <c r="C47" s="38"/>
      <c r="D47" s="38"/>
      <c r="E47" s="50"/>
      <c r="F47" s="86" t="s">
        <v>106</v>
      </c>
      <c r="G47" s="50"/>
      <c r="H47" s="50"/>
      <c r="I47" s="50"/>
      <c r="J47" s="33"/>
      <c r="K47" s="33"/>
      <c r="L47" s="33"/>
      <c r="M47" s="30"/>
      <c r="N47" s="30"/>
      <c r="O47" s="30"/>
      <c r="P47" s="30"/>
      <c r="R47" s="33"/>
      <c r="S47" s="33"/>
      <c r="T47" s="33"/>
      <c r="U47" s="33"/>
      <c r="V47" s="33"/>
      <c r="W47" s="33"/>
      <c r="X47" s="33"/>
      <c r="Y47" s="33"/>
      <c r="Z47" s="33"/>
      <c r="AA47" s="30"/>
      <c r="AB47" s="30"/>
      <c r="AC47" s="30"/>
    </row>
    <row r="48" spans="1:29" x14ac:dyDescent="0.3">
      <c r="A48" s="38" t="s">
        <v>125</v>
      </c>
      <c r="B48" s="38"/>
      <c r="C48" s="38"/>
      <c r="D48" s="38"/>
      <c r="E48" s="50"/>
      <c r="F48" s="38" t="s">
        <v>29</v>
      </c>
      <c r="G48" s="38"/>
      <c r="H48" s="50"/>
      <c r="I48" s="50"/>
      <c r="J48" s="33"/>
      <c r="K48" s="33"/>
      <c r="L48" s="33"/>
      <c r="M48" s="30"/>
      <c r="N48" s="30"/>
      <c r="O48" s="30"/>
      <c r="P48" s="30"/>
      <c r="R48" s="33"/>
      <c r="S48" s="33"/>
      <c r="T48" s="33"/>
      <c r="U48" s="33"/>
      <c r="V48" s="33"/>
      <c r="W48" s="33"/>
      <c r="X48" s="33"/>
      <c r="Y48" s="33"/>
      <c r="Z48" s="33"/>
      <c r="AA48" s="30"/>
      <c r="AB48" s="30"/>
      <c r="AC48" s="30"/>
    </row>
    <row r="49" spans="1:29" x14ac:dyDescent="0.3">
      <c r="A49" s="49"/>
      <c r="B49" s="49"/>
      <c r="C49" s="49"/>
      <c r="D49" s="49"/>
      <c r="E49" s="49"/>
      <c r="F49" s="49"/>
      <c r="G49" s="49"/>
      <c r="H49" s="49"/>
      <c r="I49" s="28"/>
      <c r="J49" s="28"/>
      <c r="K49" s="28"/>
      <c r="L49" s="28"/>
      <c r="M49" s="28"/>
      <c r="N49" s="28"/>
      <c r="O49" s="28"/>
      <c r="P49" s="28"/>
      <c r="Q49" s="28"/>
      <c r="R49" s="28"/>
      <c r="S49" s="28"/>
      <c r="T49" s="28"/>
      <c r="U49" s="28"/>
      <c r="V49" s="28"/>
      <c r="W49" s="28"/>
      <c r="X49" s="28"/>
      <c r="Y49" s="28"/>
      <c r="Z49" s="28"/>
      <c r="AA49" s="28"/>
      <c r="AB49" s="28"/>
      <c r="AC49" s="28"/>
    </row>
    <row r="50" spans="1:29" x14ac:dyDescent="0.3">
      <c r="A50" s="39"/>
      <c r="B50" s="39"/>
      <c r="C50" s="39"/>
      <c r="D50" s="39"/>
      <c r="E50" s="39"/>
      <c r="F50" s="39"/>
      <c r="G50" s="39"/>
      <c r="H50" s="39"/>
      <c r="I50" s="30"/>
      <c r="J50" s="30"/>
      <c r="K50" s="30"/>
      <c r="L50" s="30"/>
      <c r="M50" s="30"/>
      <c r="N50" s="30"/>
      <c r="O50" s="30"/>
      <c r="P50" s="30"/>
      <c r="Q50" s="30"/>
      <c r="R50" s="30"/>
      <c r="S50" s="30"/>
      <c r="T50" s="30"/>
      <c r="U50" s="30"/>
      <c r="V50" s="30"/>
      <c r="W50" s="30"/>
      <c r="X50" s="30"/>
      <c r="Y50" s="30"/>
      <c r="Z50" s="30"/>
      <c r="AA50" s="30"/>
      <c r="AB50" s="30"/>
      <c r="AC50" s="30"/>
    </row>
    <row r="51" spans="1:29" x14ac:dyDescent="0.3">
      <c r="A51" s="30"/>
      <c r="B51" s="30"/>
      <c r="C51" s="30"/>
      <c r="D51" s="30"/>
      <c r="E51" s="30"/>
      <c r="F51" s="30"/>
      <c r="G51" s="30"/>
      <c r="H51" s="30"/>
      <c r="I51" s="30"/>
      <c r="J51" s="30"/>
      <c r="K51" s="30"/>
      <c r="L51" s="30"/>
      <c r="M51" s="30"/>
      <c r="N51" s="30"/>
      <c r="O51" s="30"/>
      <c r="P51" s="30"/>
      <c r="Q51" s="30"/>
      <c r="R51" s="30"/>
      <c r="S51" s="30"/>
      <c r="T51" s="30"/>
      <c r="U51" s="30"/>
      <c r="V51" s="30"/>
      <c r="W51" s="30"/>
      <c r="X51" s="30"/>
      <c r="Y51" s="30"/>
      <c r="Z51" s="30"/>
      <c r="AA51" s="30"/>
      <c r="AB51" s="30"/>
      <c r="AC51" s="30"/>
    </row>
    <row r="52" spans="1:29" x14ac:dyDescent="0.3">
      <c r="A52" s="30"/>
      <c r="B52" s="30"/>
      <c r="M52" s="30"/>
      <c r="N52" s="30"/>
      <c r="O52" s="30"/>
      <c r="P52" s="30"/>
      <c r="AA52" s="30"/>
      <c r="AB52" s="30"/>
      <c r="AC52" s="30"/>
    </row>
    <row r="53" spans="1:29" x14ac:dyDescent="0.3">
      <c r="C53" s="270"/>
      <c r="D53" s="270"/>
      <c r="E53" s="270"/>
      <c r="F53" s="270"/>
      <c r="G53" s="270"/>
      <c r="H53" s="270"/>
      <c r="I53" s="270"/>
      <c r="J53" s="270"/>
      <c r="K53" s="270"/>
      <c r="L53" s="270"/>
      <c r="Q53" s="270"/>
      <c r="R53" s="270"/>
      <c r="S53" s="270"/>
      <c r="T53" s="270"/>
      <c r="U53" s="270"/>
      <c r="V53" s="270"/>
      <c r="W53" s="270"/>
      <c r="X53" s="270"/>
      <c r="Y53" s="270"/>
      <c r="Z53" s="270"/>
    </row>
  </sheetData>
  <autoFilter ref="L30:L36">
    <filterColumn colId="0">
      <filters>
        <filter val="H"/>
      </filters>
    </filterColumn>
  </autoFilter>
  <mergeCells count="19">
    <mergeCell ref="A33:H33"/>
    <mergeCell ref="A34:H34"/>
    <mergeCell ref="A35:H35"/>
    <mergeCell ref="A41:F41"/>
    <mergeCell ref="C53:L53"/>
    <mergeCell ref="Q53:Z53"/>
    <mergeCell ref="A45:H45"/>
    <mergeCell ref="E4:H4"/>
    <mergeCell ref="I11:J11"/>
    <mergeCell ref="A26:H26"/>
    <mergeCell ref="A38:H38"/>
    <mergeCell ref="A39:H39"/>
    <mergeCell ref="A12:H12"/>
    <mergeCell ref="A36:H36"/>
    <mergeCell ref="A28:H28"/>
    <mergeCell ref="A29:H29"/>
    <mergeCell ref="A37:H37"/>
    <mergeCell ref="A31:H31"/>
    <mergeCell ref="A32:H32"/>
  </mergeCells>
  <printOptions horizontalCentered="1"/>
  <pageMargins left="1.3779527559055118" right="0.59055118110236227" top="0.59055118110236227" bottom="0.59055118110236227"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Spinner 1">
              <controlPr defaultSize="0" autoPict="0" macro="[0]!dandongNB">
                <anchor moveWithCells="1" sizeWithCells="1">
                  <from>
                    <xdr:col>8</xdr:col>
                    <xdr:colOff>53340</xdr:colOff>
                    <xdr:row>2</xdr:row>
                    <xdr:rowOff>22860</xdr:rowOff>
                  </from>
                  <to>
                    <xdr:col>8</xdr:col>
                    <xdr:colOff>510540</xdr:colOff>
                    <xdr:row>5</xdr:row>
                    <xdr:rowOff>83820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filterMode="1"/>
  <dimension ref="A1:AC56"/>
  <sheetViews>
    <sheetView view="pageBreakPreview" zoomScaleNormal="100" zoomScaleSheetLayoutView="100" workbookViewId="0">
      <selection activeCell="A12" sqref="A12:H12"/>
    </sheetView>
  </sheetViews>
  <sheetFormatPr defaultRowHeight="16.8" x14ac:dyDescent="0.3"/>
  <cols>
    <col min="1" max="2" width="10.6640625" style="29" customWidth="1"/>
    <col min="3" max="3" width="5.44140625" style="29" customWidth="1"/>
    <col min="4" max="5" width="10" style="29" customWidth="1"/>
    <col min="6" max="6" width="10.109375" style="29" customWidth="1"/>
    <col min="7" max="7" width="11.44140625" style="29" customWidth="1"/>
    <col min="8" max="8" width="11.6640625" style="29" customWidth="1"/>
    <col min="9" max="9" width="8.88671875" style="29"/>
    <col min="10" max="10" width="23.44140625" style="29" customWidth="1"/>
    <col min="11" max="16384" width="8.88671875" style="29"/>
  </cols>
  <sheetData>
    <row r="1" spans="1:29" ht="19.2" customHeight="1" x14ac:dyDescent="0.3">
      <c r="A1" s="38" t="s">
        <v>0</v>
      </c>
      <c r="B1" s="44"/>
      <c r="C1" s="44"/>
      <c r="D1" s="44"/>
      <c r="E1" s="44"/>
      <c r="F1" s="44"/>
      <c r="G1" s="44"/>
      <c r="H1" s="44"/>
      <c r="I1" s="41"/>
      <c r="J1" s="35"/>
      <c r="K1" s="35"/>
      <c r="L1" s="35"/>
      <c r="M1" s="35"/>
      <c r="N1" s="35"/>
      <c r="O1" s="35"/>
      <c r="P1" s="35"/>
      <c r="Q1" s="35"/>
      <c r="R1" s="35"/>
      <c r="S1" s="35"/>
      <c r="T1" s="35"/>
      <c r="U1" s="35"/>
      <c r="V1" s="35"/>
      <c r="W1" s="35"/>
      <c r="X1" s="35"/>
      <c r="Y1" s="35"/>
      <c r="Z1" s="35"/>
      <c r="AA1" s="35"/>
      <c r="AB1" s="35"/>
      <c r="AC1" s="35"/>
    </row>
    <row r="2" spans="1:29" ht="19.8" customHeight="1" x14ac:dyDescent="0.3">
      <c r="A2" s="54" t="s">
        <v>1</v>
      </c>
      <c r="B2" s="44"/>
      <c r="C2" s="44"/>
      <c r="D2" s="44"/>
      <c r="E2" s="44"/>
      <c r="F2" s="44"/>
      <c r="G2" s="44"/>
      <c r="H2" s="44"/>
      <c r="I2" s="82">
        <f>YCNT!$I$2</f>
        <v>1</v>
      </c>
      <c r="J2" s="121">
        <v>6</v>
      </c>
      <c r="K2" s="35"/>
      <c r="L2" s="35"/>
      <c r="M2" s="35"/>
      <c r="N2" s="35"/>
      <c r="O2" s="35"/>
      <c r="P2" s="35"/>
      <c r="Q2" s="35"/>
      <c r="R2" s="35"/>
      <c r="S2" s="35"/>
      <c r="T2" s="35"/>
      <c r="U2" s="35"/>
      <c r="V2" s="35"/>
      <c r="W2" s="35"/>
      <c r="X2" s="35"/>
      <c r="Y2" s="35"/>
      <c r="Z2" s="35"/>
      <c r="AA2" s="35"/>
      <c r="AB2" s="35"/>
      <c r="AC2" s="35"/>
    </row>
    <row r="3" spans="1:29" x14ac:dyDescent="0.3">
      <c r="A3" s="82"/>
      <c r="B3" s="82"/>
      <c r="C3" s="82"/>
      <c r="D3" s="82"/>
      <c r="E3" s="82"/>
      <c r="F3" s="82"/>
      <c r="G3" s="82"/>
      <c r="H3" s="82"/>
      <c r="I3" s="82"/>
      <c r="J3" s="81"/>
      <c r="K3" s="81"/>
      <c r="L3" s="81"/>
      <c r="M3" s="81"/>
      <c r="N3" s="81"/>
      <c r="O3" s="81"/>
      <c r="P3" s="81"/>
      <c r="Q3" s="81"/>
      <c r="R3" s="81"/>
      <c r="S3" s="81"/>
      <c r="T3" s="81"/>
      <c r="U3" s="81"/>
      <c r="V3" s="81"/>
      <c r="W3" s="81"/>
      <c r="X3" s="81"/>
      <c r="Y3" s="81"/>
      <c r="Z3" s="81"/>
      <c r="AA3" s="81"/>
      <c r="AB3" s="81"/>
      <c r="AC3" s="81"/>
    </row>
    <row r="4" spans="1:29" x14ac:dyDescent="0.3">
      <c r="A4" s="39"/>
      <c r="B4" s="39"/>
      <c r="C4" s="39"/>
      <c r="D4" s="39"/>
      <c r="E4" s="277" t="str">
        <f>"Bắc Giang, "&amp;ChuyenDoiNgay(INDEX(DANHMUC,$J$2,$J4))</f>
        <v>Bắc Giang, Ngày 03 tháng 08 năm 2021</v>
      </c>
      <c r="F4" s="277"/>
      <c r="G4" s="277"/>
      <c r="H4" s="277"/>
      <c r="I4" s="39"/>
      <c r="J4" s="122">
        <v>12</v>
      </c>
      <c r="K4" s="30"/>
      <c r="L4" s="30"/>
      <c r="M4" s="30"/>
      <c r="N4" s="30"/>
      <c r="O4" s="32"/>
      <c r="P4" s="32"/>
      <c r="Q4" s="32"/>
      <c r="R4" s="32"/>
      <c r="S4" s="32"/>
      <c r="T4" s="32"/>
      <c r="U4" s="32"/>
      <c r="V4" s="32"/>
      <c r="W4" s="32"/>
      <c r="X4" s="32"/>
      <c r="Y4" s="32"/>
      <c r="Z4" s="32"/>
      <c r="AA4" s="32"/>
      <c r="AB4" s="32"/>
      <c r="AC4" s="32"/>
    </row>
    <row r="5" spans="1:29" x14ac:dyDescent="0.3">
      <c r="A5" s="39"/>
      <c r="B5" s="39"/>
      <c r="C5" s="39"/>
      <c r="D5" s="39"/>
      <c r="E5" s="39"/>
      <c r="F5" s="39"/>
      <c r="G5" s="39"/>
      <c r="H5" s="39"/>
      <c r="I5" s="39"/>
      <c r="J5" s="30"/>
      <c r="K5" s="30"/>
      <c r="L5" s="30"/>
      <c r="M5" s="30"/>
      <c r="N5" s="30"/>
      <c r="O5" s="30"/>
      <c r="P5" s="30"/>
      <c r="Q5" s="30"/>
      <c r="R5" s="30"/>
      <c r="S5" s="30"/>
      <c r="T5" s="30"/>
      <c r="U5" s="30"/>
      <c r="V5" s="30"/>
      <c r="W5" s="30"/>
      <c r="X5" s="30"/>
      <c r="Y5" s="30"/>
      <c r="Z5" s="30"/>
      <c r="AA5" s="30"/>
      <c r="AB5" s="30"/>
      <c r="AC5" s="30"/>
    </row>
    <row r="6" spans="1:29" x14ac:dyDescent="0.3">
      <c r="A6" s="84" t="str">
        <f>"BIÊN BẢN SỐ: "&amp; INDEX(DANHMUC,$J$2,$J6) &amp;"/NTCV"</f>
        <v>BIÊN BẢN SỐ: /4/NTCV</v>
      </c>
      <c r="B6" s="44"/>
      <c r="C6" s="44"/>
      <c r="D6" s="44"/>
      <c r="E6" s="44"/>
      <c r="F6" s="44"/>
      <c r="G6" s="44"/>
      <c r="H6" s="44"/>
      <c r="I6" s="42"/>
      <c r="J6" s="122">
        <v>3</v>
      </c>
      <c r="K6" s="37"/>
      <c r="L6" s="37"/>
      <c r="M6" s="37"/>
      <c r="N6" s="37"/>
      <c r="O6" s="37"/>
      <c r="P6" s="37"/>
      <c r="Q6" s="37"/>
      <c r="R6" s="37"/>
      <c r="S6" s="37"/>
      <c r="T6" s="37"/>
      <c r="U6" s="37"/>
      <c r="V6" s="37"/>
      <c r="W6" s="37"/>
      <c r="X6" s="37"/>
      <c r="Y6" s="37"/>
      <c r="Z6" s="37"/>
      <c r="AA6" s="37"/>
      <c r="AB6" s="37"/>
      <c r="AC6" s="37"/>
    </row>
    <row r="7" spans="1:29" x14ac:dyDescent="0.3">
      <c r="A7" s="38" t="s">
        <v>101</v>
      </c>
      <c r="B7" s="44"/>
      <c r="C7" s="44"/>
      <c r="D7" s="44"/>
      <c r="E7" s="44"/>
      <c r="F7" s="44"/>
      <c r="G7" s="44"/>
      <c r="H7" s="44"/>
      <c r="I7" s="41"/>
      <c r="J7" s="35"/>
      <c r="K7" s="35"/>
      <c r="L7" s="35"/>
      <c r="M7" s="35"/>
      <c r="N7" s="35"/>
      <c r="O7" s="35"/>
      <c r="P7" s="35"/>
      <c r="Q7" s="35"/>
      <c r="R7" s="35"/>
      <c r="S7" s="35"/>
      <c r="T7" s="35"/>
      <c r="U7" s="35"/>
      <c r="V7" s="35"/>
      <c r="W7" s="35"/>
      <c r="X7" s="35"/>
      <c r="Y7" s="35"/>
      <c r="Z7" s="35"/>
      <c r="AA7" s="35"/>
      <c r="AB7" s="35"/>
      <c r="AC7" s="35"/>
    </row>
    <row r="8" spans="1:29" x14ac:dyDescent="0.3">
      <c r="A8" s="42" t="str">
        <f>YCNT!A10</f>
        <v>Hạng mục:</v>
      </c>
      <c r="B8" s="42"/>
      <c r="C8" s="42"/>
      <c r="D8" s="42"/>
      <c r="E8" s="42"/>
      <c r="F8" s="42"/>
      <c r="G8" s="42"/>
      <c r="H8" s="42"/>
      <c r="I8" s="42"/>
      <c r="J8" s="37"/>
      <c r="K8" s="37"/>
      <c r="L8" s="37"/>
      <c r="M8" s="37"/>
      <c r="N8" s="37"/>
      <c r="O8" s="37"/>
      <c r="P8" s="37"/>
      <c r="Q8" s="37"/>
      <c r="R8" s="37"/>
      <c r="S8" s="37"/>
      <c r="T8" s="37"/>
      <c r="U8" s="37"/>
      <c r="V8" s="37"/>
      <c r="W8" s="37"/>
      <c r="X8" s="37"/>
      <c r="Y8" s="37"/>
      <c r="Z8" s="37"/>
      <c r="AA8" s="37"/>
      <c r="AB8" s="37"/>
      <c r="AC8" s="37"/>
    </row>
    <row r="9" spans="1:29" x14ac:dyDescent="0.3">
      <c r="A9" s="41" t="s">
        <v>88</v>
      </c>
      <c r="B9" s="41"/>
      <c r="C9" s="41"/>
      <c r="D9" s="41"/>
      <c r="E9" s="41"/>
      <c r="F9" s="41"/>
      <c r="G9" s="41"/>
      <c r="H9" s="41"/>
      <c r="I9" s="41"/>
      <c r="J9" s="35"/>
      <c r="K9" s="35"/>
      <c r="L9" s="35"/>
      <c r="M9" s="35"/>
      <c r="N9" s="35"/>
      <c r="O9" s="35"/>
      <c r="P9" s="35"/>
      <c r="Q9" s="35"/>
      <c r="R9" s="35"/>
      <c r="S9" s="35"/>
      <c r="T9" s="35"/>
      <c r="U9" s="35"/>
      <c r="V9" s="35"/>
      <c r="W9" s="35"/>
      <c r="X9" s="35"/>
      <c r="Y9" s="35"/>
      <c r="Z9" s="35"/>
      <c r="AA9" s="35"/>
      <c r="AB9" s="35"/>
      <c r="AC9" s="35"/>
    </row>
    <row r="10" spans="1:29" x14ac:dyDescent="0.3">
      <c r="A10" s="41" t="str">
        <f>YCNT!A9</f>
        <v>Địa điểm xây dựng: Công trình</v>
      </c>
      <c r="B10" s="41"/>
      <c r="C10" s="41"/>
      <c r="D10" s="41"/>
      <c r="E10" s="41"/>
      <c r="F10" s="41"/>
      <c r="G10" s="41"/>
      <c r="H10" s="41"/>
      <c r="I10" s="72"/>
      <c r="J10" s="72"/>
      <c r="K10" s="35"/>
      <c r="L10" s="35"/>
      <c r="M10" s="35"/>
      <c r="N10" s="35"/>
      <c r="O10" s="35"/>
      <c r="P10" s="35"/>
      <c r="Q10" s="35"/>
      <c r="R10" s="35"/>
      <c r="S10" s="35"/>
      <c r="T10" s="35"/>
      <c r="U10" s="35"/>
      <c r="V10" s="35"/>
      <c r="W10" s="35"/>
      <c r="X10" s="35"/>
      <c r="Y10" s="35"/>
      <c r="Z10" s="35"/>
      <c r="AA10" s="35"/>
      <c r="AB10" s="35"/>
      <c r="AC10" s="35"/>
    </row>
    <row r="11" spans="1:29" x14ac:dyDescent="0.3">
      <c r="A11" s="75" t="s">
        <v>107</v>
      </c>
      <c r="B11" s="49"/>
      <c r="C11" s="39"/>
      <c r="D11" s="39"/>
      <c r="E11" s="39"/>
      <c r="F11" s="39"/>
      <c r="G11" s="39"/>
      <c r="H11" s="39"/>
      <c r="I11" s="278"/>
      <c r="J11" s="278"/>
      <c r="K11" s="30"/>
      <c r="L11" s="30"/>
      <c r="M11" s="30"/>
      <c r="N11" s="30"/>
      <c r="O11" s="30"/>
      <c r="P11" s="30"/>
      <c r="Q11" s="30"/>
      <c r="R11" s="30"/>
      <c r="S11" s="30"/>
      <c r="T11" s="30"/>
      <c r="U11" s="30"/>
      <c r="V11" s="30"/>
      <c r="W11" s="30"/>
      <c r="X11" s="30"/>
      <c r="Y11" s="30"/>
      <c r="Z11" s="30"/>
      <c r="AA11" s="30"/>
      <c r="AB11" s="30"/>
      <c r="AC11" s="30"/>
    </row>
    <row r="12" spans="1:29" ht="16.8" customHeight="1" x14ac:dyDescent="0.3">
      <c r="A12" s="281" t="str">
        <f>" - "&amp;INDEX(DANHMUC,$J$2,$J12)</f>
        <v xml:space="preserve"> - Nghiệm thu lắp dựng, hoàn thiện mái kính</v>
      </c>
      <c r="B12" s="274"/>
      <c r="C12" s="274"/>
      <c r="D12" s="274"/>
      <c r="E12" s="274"/>
      <c r="F12" s="274"/>
      <c r="G12" s="274"/>
      <c r="H12" s="274"/>
      <c r="I12" s="45"/>
      <c r="J12" s="122">
        <v>2</v>
      </c>
      <c r="K12" s="31"/>
      <c r="L12" s="31"/>
      <c r="M12" s="31"/>
      <c r="N12" s="31"/>
      <c r="O12" s="31"/>
      <c r="P12" s="31"/>
      <c r="Q12" s="31"/>
      <c r="R12" s="31"/>
      <c r="S12" s="31"/>
      <c r="T12" s="31"/>
      <c r="U12" s="31"/>
      <c r="V12" s="31"/>
      <c r="W12" s="31"/>
      <c r="X12" s="31"/>
      <c r="Y12" s="31"/>
      <c r="Z12" s="31"/>
      <c r="AA12" s="31"/>
      <c r="AB12" s="31"/>
      <c r="AC12" s="31"/>
    </row>
    <row r="13" spans="1:29" x14ac:dyDescent="0.3">
      <c r="A13" s="76" t="s">
        <v>108</v>
      </c>
      <c r="B13" s="76"/>
      <c r="C13" s="39"/>
      <c r="D13" s="39"/>
      <c r="E13" s="39"/>
      <c r="F13" s="39"/>
      <c r="G13" s="39"/>
      <c r="H13" s="39"/>
      <c r="I13" s="72"/>
      <c r="J13" s="72"/>
      <c r="K13" s="30"/>
      <c r="L13" s="30"/>
      <c r="M13" s="30"/>
      <c r="N13" s="30"/>
      <c r="O13" s="30"/>
      <c r="P13" s="30"/>
      <c r="Q13" s="30"/>
      <c r="R13" s="30"/>
      <c r="S13" s="30"/>
      <c r="T13" s="30"/>
      <c r="U13" s="30"/>
      <c r="V13" s="30"/>
      <c r="W13" s="30"/>
      <c r="X13" s="30"/>
      <c r="Y13" s="30"/>
      <c r="Z13" s="30"/>
      <c r="AA13" s="30"/>
      <c r="AB13" s="30"/>
      <c r="AC13" s="30"/>
    </row>
    <row r="14" spans="1:29" x14ac:dyDescent="0.3">
      <c r="A14" s="76" t="s">
        <v>115</v>
      </c>
      <c r="B14" s="76"/>
      <c r="C14" s="39"/>
      <c r="D14" s="39"/>
      <c r="E14" s="39"/>
      <c r="F14" s="39"/>
      <c r="G14" s="39"/>
      <c r="H14" s="39"/>
      <c r="I14" s="72"/>
      <c r="J14" s="72"/>
      <c r="K14" s="30"/>
      <c r="L14" s="30"/>
      <c r="M14" s="30"/>
      <c r="N14" s="30"/>
      <c r="O14" s="30"/>
      <c r="P14" s="30"/>
      <c r="Q14" s="30"/>
      <c r="R14" s="30"/>
      <c r="S14" s="30"/>
      <c r="T14" s="30"/>
      <c r="U14" s="30"/>
      <c r="V14" s="30"/>
      <c r="W14" s="30"/>
      <c r="X14" s="30"/>
      <c r="Y14" s="30"/>
      <c r="Z14" s="30"/>
      <c r="AA14" s="30"/>
      <c r="AB14" s="30"/>
      <c r="AC14" s="30"/>
    </row>
    <row r="15" spans="1:29" x14ac:dyDescent="0.3">
      <c r="A15" s="46" t="s">
        <v>122</v>
      </c>
      <c r="B15" s="46"/>
      <c r="C15" s="41"/>
      <c r="D15" s="41"/>
      <c r="E15" s="39" t="s">
        <v>102</v>
      </c>
      <c r="F15" s="39" t="s">
        <v>103</v>
      </c>
      <c r="G15" s="41"/>
      <c r="H15" s="51"/>
      <c r="I15" s="41"/>
      <c r="J15" s="30"/>
      <c r="K15" s="53"/>
      <c r="L15" s="30"/>
      <c r="M15" s="30"/>
      <c r="N15" s="30"/>
      <c r="O15" s="30"/>
      <c r="P15" s="30"/>
      <c r="Q15" s="30"/>
      <c r="R15" s="30"/>
      <c r="S15" s="30"/>
      <c r="T15" s="30"/>
      <c r="U15" s="30"/>
      <c r="V15" s="30"/>
      <c r="W15" s="30"/>
      <c r="X15" s="30"/>
      <c r="Y15" s="30"/>
      <c r="Z15" s="30"/>
      <c r="AA15" s="30"/>
      <c r="AB15" s="30"/>
      <c r="AC15" s="30"/>
    </row>
    <row r="16" spans="1:29" x14ac:dyDescent="0.3">
      <c r="A16" s="46" t="s">
        <v>122</v>
      </c>
      <c r="B16" s="46"/>
      <c r="C16" s="41"/>
      <c r="D16" s="41"/>
      <c r="E16" s="39" t="s">
        <v>102</v>
      </c>
      <c r="F16" s="39" t="s">
        <v>123</v>
      </c>
      <c r="G16" s="41"/>
      <c r="H16" s="51"/>
      <c r="I16" s="41"/>
      <c r="J16" s="30"/>
      <c r="K16" s="53"/>
      <c r="L16" s="30"/>
      <c r="M16" s="30"/>
      <c r="N16" s="30"/>
      <c r="O16" s="30"/>
      <c r="P16" s="30"/>
      <c r="Q16" s="30"/>
      <c r="R16" s="30"/>
      <c r="S16" s="30"/>
      <c r="T16" s="30"/>
      <c r="U16" s="30"/>
      <c r="V16" s="30"/>
      <c r="W16" s="30"/>
      <c r="X16" s="30"/>
      <c r="Y16" s="30"/>
      <c r="Z16" s="30"/>
      <c r="AA16" s="30"/>
      <c r="AB16" s="30"/>
      <c r="AC16" s="30"/>
    </row>
    <row r="17" spans="1:29" x14ac:dyDescent="0.3">
      <c r="A17" s="76" t="s">
        <v>116</v>
      </c>
      <c r="B17" s="76"/>
      <c r="C17" s="39"/>
      <c r="D17" s="39"/>
      <c r="E17" s="39"/>
      <c r="F17" s="39"/>
      <c r="G17" s="39"/>
      <c r="H17" s="51"/>
      <c r="I17" s="39"/>
      <c r="J17" s="53"/>
      <c r="K17" s="30"/>
      <c r="L17" s="30"/>
      <c r="M17" s="30"/>
      <c r="N17" s="30"/>
      <c r="O17" s="30"/>
      <c r="P17" s="30"/>
      <c r="Q17" s="30"/>
      <c r="R17" s="30"/>
      <c r="S17" s="30"/>
      <c r="T17" s="30"/>
      <c r="U17" s="30"/>
      <c r="V17" s="30"/>
      <c r="W17" s="30"/>
      <c r="X17" s="30"/>
      <c r="Y17" s="30"/>
      <c r="Z17" s="30"/>
      <c r="AA17" s="30"/>
      <c r="AB17" s="30"/>
      <c r="AC17" s="30"/>
    </row>
    <row r="18" spans="1:29" x14ac:dyDescent="0.3">
      <c r="A18" s="46" t="s">
        <v>122</v>
      </c>
      <c r="B18" s="46"/>
      <c r="C18" s="72"/>
      <c r="D18" s="72"/>
      <c r="E18" s="39" t="s">
        <v>102</v>
      </c>
      <c r="F18" s="39" t="s">
        <v>104</v>
      </c>
      <c r="G18" s="39"/>
      <c r="H18" s="51"/>
      <c r="I18" s="39"/>
      <c r="J18" s="30"/>
      <c r="K18" s="30"/>
      <c r="L18" s="30"/>
      <c r="M18" s="53"/>
      <c r="N18" s="30"/>
      <c r="O18" s="30"/>
      <c r="P18" s="30"/>
      <c r="Q18" s="30"/>
      <c r="R18" s="30"/>
      <c r="S18" s="30"/>
      <c r="T18" s="30"/>
      <c r="U18" s="30"/>
      <c r="V18" s="30"/>
      <c r="W18" s="30"/>
      <c r="X18" s="30"/>
      <c r="Y18" s="30"/>
      <c r="Z18" s="30"/>
      <c r="AA18" s="30"/>
      <c r="AB18" s="30"/>
      <c r="AC18" s="30"/>
    </row>
    <row r="19" spans="1:29" x14ac:dyDescent="0.3">
      <c r="A19" s="46" t="s">
        <v>122</v>
      </c>
      <c r="B19" s="39"/>
      <c r="C19" s="39"/>
      <c r="D19" s="39"/>
      <c r="E19" s="39" t="s">
        <v>102</v>
      </c>
      <c r="F19" s="39" t="s">
        <v>124</v>
      </c>
      <c r="G19" s="39"/>
      <c r="H19" s="39"/>
      <c r="I19" s="39"/>
      <c r="J19" s="30"/>
      <c r="K19" s="30"/>
      <c r="L19" s="30"/>
      <c r="M19" s="30"/>
      <c r="N19" s="30"/>
      <c r="O19" s="30"/>
      <c r="P19" s="30"/>
      <c r="Q19" s="30"/>
      <c r="R19" s="30"/>
      <c r="S19" s="30"/>
      <c r="T19" s="30"/>
      <c r="U19" s="30"/>
      <c r="V19" s="30"/>
      <c r="W19" s="30"/>
      <c r="X19" s="30"/>
      <c r="Y19" s="30"/>
      <c r="Z19" s="30"/>
      <c r="AA19" s="30"/>
      <c r="AB19" s="30"/>
      <c r="AC19" s="30"/>
    </row>
    <row r="20" spans="1:29" x14ac:dyDescent="0.3">
      <c r="A20" s="76" t="s">
        <v>109</v>
      </c>
      <c r="B20" s="76"/>
      <c r="C20" s="39"/>
      <c r="D20" s="39"/>
      <c r="E20" s="39"/>
      <c r="F20" s="39"/>
      <c r="G20" s="39"/>
      <c r="H20" s="39"/>
      <c r="I20" s="39"/>
      <c r="J20" s="30"/>
      <c r="K20" s="30"/>
      <c r="L20" s="30"/>
      <c r="M20" s="30"/>
      <c r="N20" s="30"/>
      <c r="O20" s="30"/>
      <c r="P20" s="30"/>
      <c r="Q20" s="30"/>
      <c r="R20" s="30"/>
      <c r="S20" s="30"/>
      <c r="T20" s="30"/>
      <c r="U20" s="30"/>
      <c r="V20" s="30"/>
      <c r="W20" s="30"/>
      <c r="X20" s="30"/>
      <c r="Y20" s="30"/>
      <c r="Z20" s="30"/>
      <c r="AA20" s="30"/>
      <c r="AB20" s="30"/>
      <c r="AC20" s="30"/>
    </row>
    <row r="21" spans="1:29" x14ac:dyDescent="0.3">
      <c r="A21" s="85" t="str">
        <f>"   - Bắt đầu: "&amp;HGio(INDEX(DANHMUC,$J$2,$J21))&amp;HNgay(INDEX(DANHMUC,$J$2,$J21))</f>
        <v xml:space="preserve">   - Bắt đầu: 9 giờ 00 phút, ngày 18 tháng 6 năm 1902</v>
      </c>
      <c r="B21" s="41"/>
      <c r="C21" s="41"/>
      <c r="E21" s="77"/>
      <c r="F21" s="77"/>
      <c r="G21" s="40"/>
      <c r="H21" s="40"/>
      <c r="I21" s="77"/>
      <c r="J21" s="122">
        <v>10</v>
      </c>
      <c r="K21" s="32"/>
      <c r="L21" s="32"/>
      <c r="M21" s="32"/>
      <c r="N21" s="32"/>
      <c r="O21" s="32"/>
      <c r="P21" s="32"/>
      <c r="Q21" s="32"/>
      <c r="R21" s="32"/>
      <c r="S21" s="32"/>
      <c r="T21" s="32"/>
      <c r="U21" s="30"/>
      <c r="V21" s="30"/>
      <c r="W21" s="30"/>
      <c r="X21" s="30"/>
      <c r="Y21" s="30"/>
      <c r="Z21" s="30"/>
      <c r="AA21" s="30"/>
      <c r="AB21" s="30"/>
      <c r="AC21" s="30"/>
    </row>
    <row r="22" spans="1:29" x14ac:dyDescent="0.3">
      <c r="A22" s="85" t="str">
        <f>"   - Kết thúc: "&amp;HGio(INDEX(DANHMUC,$J$2,$J22))&amp;HNgay(INDEX(DANHMUC,$J$2,$J22))</f>
        <v xml:space="preserve">   - Kết thúc: 10 giờ 45 phút, ngày 10 tháng 11 năm 1902</v>
      </c>
      <c r="B22" s="41"/>
      <c r="C22" s="41"/>
      <c r="D22" s="77"/>
      <c r="E22" s="77"/>
      <c r="F22" s="77"/>
      <c r="G22" s="40"/>
      <c r="H22" s="41"/>
      <c r="I22" s="51"/>
      <c r="J22" s="122">
        <v>11</v>
      </c>
      <c r="K22" s="32"/>
      <c r="L22" s="32"/>
      <c r="M22" s="32"/>
      <c r="N22" s="32"/>
      <c r="O22" s="32"/>
      <c r="P22" s="32"/>
      <c r="Q22" s="32"/>
      <c r="R22" s="32"/>
      <c r="S22" s="32"/>
      <c r="T22" s="32"/>
      <c r="U22" s="30"/>
      <c r="V22" s="30"/>
      <c r="W22" s="30"/>
      <c r="X22" s="30"/>
      <c r="Y22" s="30"/>
      <c r="Z22" s="30"/>
      <c r="AA22" s="30"/>
      <c r="AB22" s="30"/>
      <c r="AC22" s="30"/>
    </row>
    <row r="23" spans="1:29" x14ac:dyDescent="0.3">
      <c r="A23" s="39" t="s">
        <v>118</v>
      </c>
      <c r="B23" s="39"/>
      <c r="C23" s="39"/>
      <c r="D23" s="39"/>
      <c r="E23" s="39"/>
      <c r="F23" s="39"/>
      <c r="G23" s="39"/>
      <c r="H23" s="39"/>
      <c r="I23" s="39"/>
      <c r="J23" s="30"/>
      <c r="K23" s="30"/>
      <c r="L23" s="30"/>
      <c r="M23" s="30"/>
      <c r="N23" s="30"/>
      <c r="O23" s="30"/>
      <c r="P23" s="30"/>
      <c r="Q23" s="30"/>
      <c r="R23" s="30"/>
      <c r="S23" s="30"/>
      <c r="T23" s="30"/>
      <c r="U23" s="30"/>
      <c r="V23" s="30"/>
      <c r="W23" s="30"/>
      <c r="X23" s="30"/>
      <c r="Y23" s="30"/>
      <c r="Z23" s="30"/>
      <c r="AA23" s="30"/>
      <c r="AB23" s="30"/>
      <c r="AC23" s="30"/>
    </row>
    <row r="24" spans="1:29" x14ac:dyDescent="0.3">
      <c r="A24" s="76" t="s">
        <v>110</v>
      </c>
      <c r="B24" s="76"/>
      <c r="C24" s="39"/>
      <c r="D24" s="39"/>
      <c r="E24" s="39"/>
      <c r="F24" s="39"/>
      <c r="G24" s="39"/>
      <c r="H24" s="39"/>
      <c r="I24" s="39"/>
      <c r="J24" s="30"/>
      <c r="K24" s="30"/>
      <c r="L24" s="30"/>
      <c r="M24" s="30"/>
      <c r="N24" s="30"/>
      <c r="O24" s="30"/>
      <c r="P24" s="30"/>
      <c r="Q24" s="30"/>
      <c r="R24" s="30"/>
      <c r="S24" s="30"/>
      <c r="T24" s="30"/>
      <c r="U24" s="30"/>
      <c r="V24" s="30"/>
      <c r="W24" s="30"/>
      <c r="X24" s="30"/>
      <c r="Y24" s="30"/>
      <c r="Z24" s="30"/>
      <c r="AA24" s="30"/>
      <c r="AB24" s="30"/>
      <c r="AC24" s="30"/>
    </row>
    <row r="25" spans="1:29" ht="20.399999999999999" customHeight="1" x14ac:dyDescent="0.3">
      <c r="A25" s="76" t="s">
        <v>114</v>
      </c>
      <c r="B25" s="47"/>
      <c r="C25" s="39"/>
      <c r="D25" s="39"/>
      <c r="E25" s="39"/>
      <c r="F25" s="39"/>
      <c r="G25" s="39"/>
      <c r="H25" s="39"/>
      <c r="I25" s="39"/>
      <c r="J25" s="30"/>
      <c r="K25" s="30"/>
      <c r="L25" s="30"/>
      <c r="M25" s="30"/>
      <c r="N25" s="30"/>
      <c r="O25" s="30"/>
      <c r="P25" s="30"/>
      <c r="Q25" s="30"/>
      <c r="R25" s="30"/>
      <c r="S25" s="30"/>
      <c r="T25" s="30"/>
      <c r="U25" s="30"/>
      <c r="V25" s="30"/>
      <c r="W25" s="30"/>
      <c r="X25" s="30"/>
      <c r="Y25" s="30"/>
      <c r="Z25" s="30"/>
      <c r="AA25" s="30"/>
      <c r="AB25" s="30"/>
      <c r="AC25" s="30"/>
    </row>
    <row r="26" spans="1:29" ht="31.2" customHeight="1" x14ac:dyDescent="0.3">
      <c r="A26" s="279" t="s">
        <v>119</v>
      </c>
      <c r="B26" s="279"/>
      <c r="C26" s="279"/>
      <c r="D26" s="279"/>
      <c r="E26" s="279"/>
      <c r="F26" s="279"/>
      <c r="G26" s="279"/>
      <c r="H26" s="279"/>
      <c r="I26" s="73"/>
      <c r="J26" s="71"/>
      <c r="K26" s="71"/>
      <c r="L26" s="71"/>
      <c r="M26" s="71"/>
      <c r="N26" s="71"/>
      <c r="O26" s="71"/>
      <c r="P26" s="71"/>
      <c r="Q26" s="71"/>
      <c r="R26" s="71"/>
      <c r="S26" s="71"/>
      <c r="T26" s="71"/>
      <c r="U26" s="71"/>
      <c r="V26" s="71"/>
      <c r="W26" s="71"/>
      <c r="X26" s="71"/>
      <c r="Y26" s="71"/>
      <c r="Z26" s="71"/>
      <c r="AA26" s="71"/>
      <c r="AB26" s="71"/>
      <c r="AC26" s="71"/>
    </row>
    <row r="27" spans="1:29" ht="18" customHeight="1" x14ac:dyDescent="0.3">
      <c r="A27" s="87" t="s">
        <v>213</v>
      </c>
      <c r="B27" s="78"/>
      <c r="C27" s="78"/>
      <c r="D27" s="79"/>
      <c r="E27" s="79"/>
      <c r="F27" s="79"/>
      <c r="G27" s="79"/>
      <c r="H27" s="79"/>
      <c r="I27" s="39"/>
      <c r="J27" s="30"/>
      <c r="K27" s="30"/>
      <c r="L27" s="30"/>
      <c r="M27" s="30"/>
      <c r="N27" s="30"/>
      <c r="O27" s="30"/>
      <c r="P27" s="30"/>
      <c r="Q27" s="30"/>
      <c r="R27" s="30"/>
      <c r="S27" s="30"/>
      <c r="T27" s="30"/>
      <c r="U27" s="30"/>
      <c r="V27" s="30"/>
      <c r="W27" s="30"/>
      <c r="X27" s="30"/>
      <c r="Y27" s="30"/>
      <c r="Z27" s="30"/>
      <c r="AA27" s="30"/>
      <c r="AB27" s="30"/>
      <c r="AC27" s="30"/>
    </row>
    <row r="28" spans="1:29" ht="18" customHeight="1" x14ac:dyDescent="0.3">
      <c r="A28" s="85" t="str">
        <f xml:space="preserve"> "   - Phiếu yêu cầu nghiệm thu: Số " &amp; INDEX(DANHMUC,$J$2,$J28) &amp;"/PYC"</f>
        <v xml:space="preserve">   - Phiếu yêu cầu nghiệm thu: Số /4/PYC</v>
      </c>
      <c r="B28" s="87"/>
      <c r="C28" s="87"/>
      <c r="D28" s="79"/>
      <c r="E28" s="79"/>
      <c r="F28" s="79"/>
      <c r="G28" s="79"/>
      <c r="H28" s="79"/>
      <c r="I28" s="39"/>
      <c r="J28" s="122">
        <v>3</v>
      </c>
      <c r="K28" s="30"/>
      <c r="L28" s="30"/>
      <c r="M28" s="30"/>
      <c r="N28" s="30"/>
      <c r="O28" s="30"/>
      <c r="P28" s="30"/>
      <c r="Q28" s="30"/>
      <c r="R28" s="30"/>
      <c r="S28" s="30"/>
      <c r="T28" s="30"/>
      <c r="U28" s="30"/>
      <c r="V28" s="30"/>
      <c r="W28" s="30"/>
      <c r="X28" s="30"/>
      <c r="Y28" s="30"/>
      <c r="Z28" s="30"/>
      <c r="AA28" s="30"/>
      <c r="AB28" s="30"/>
      <c r="AC28" s="30"/>
    </row>
    <row r="29" spans="1:29" ht="34.200000000000003" customHeight="1" x14ac:dyDescent="0.3">
      <c r="A29" s="283" t="s">
        <v>215</v>
      </c>
      <c r="B29" s="283"/>
      <c r="C29" s="283"/>
      <c r="D29" s="283"/>
      <c r="E29" s="283"/>
      <c r="F29" s="283"/>
      <c r="G29" s="283"/>
      <c r="H29" s="283"/>
      <c r="I29" s="101"/>
      <c r="J29" s="52"/>
      <c r="K29" s="83"/>
      <c r="L29" s="52"/>
      <c r="M29" s="52"/>
      <c r="N29" s="52"/>
      <c r="O29" s="52"/>
      <c r="P29" s="52"/>
      <c r="Q29" s="52"/>
      <c r="R29" s="52"/>
      <c r="S29" s="52"/>
      <c r="T29" s="52"/>
      <c r="U29" s="52"/>
      <c r="V29" s="52"/>
      <c r="W29" s="52"/>
      <c r="X29" s="52"/>
      <c r="Y29" s="52"/>
      <c r="Z29" s="52"/>
      <c r="AA29" s="52"/>
      <c r="AB29" s="52"/>
      <c r="AC29" s="52"/>
    </row>
    <row r="30" spans="1:29" ht="51" customHeight="1" x14ac:dyDescent="0.3">
      <c r="A30" s="283" t="s">
        <v>210</v>
      </c>
      <c r="B30" s="283"/>
      <c r="C30" s="283"/>
      <c r="D30" s="283"/>
      <c r="E30" s="283"/>
      <c r="F30" s="283"/>
      <c r="G30" s="283"/>
      <c r="H30" s="283"/>
      <c r="I30" s="100"/>
      <c r="J30" s="52"/>
      <c r="K30" s="83"/>
      <c r="L30" s="52"/>
      <c r="M30" s="52"/>
      <c r="N30" s="52"/>
      <c r="O30" s="52"/>
      <c r="P30" s="52"/>
      <c r="Q30" s="52"/>
      <c r="R30" s="52"/>
      <c r="S30" s="52"/>
      <c r="T30" s="52"/>
      <c r="U30" s="52"/>
      <c r="V30" s="52"/>
      <c r="W30" s="52"/>
      <c r="X30" s="52"/>
      <c r="Y30" s="52"/>
      <c r="Z30" s="52"/>
      <c r="AA30" s="52"/>
      <c r="AB30" s="52"/>
      <c r="AC30" s="52"/>
    </row>
    <row r="31" spans="1:29" ht="18.600000000000001" customHeight="1" x14ac:dyDescent="0.3">
      <c r="A31" s="87" t="s">
        <v>209</v>
      </c>
      <c r="B31" s="102"/>
      <c r="C31" s="102"/>
      <c r="D31" s="102"/>
      <c r="E31" s="102"/>
      <c r="F31" s="102"/>
      <c r="G31" s="102"/>
      <c r="H31" s="102"/>
      <c r="I31" s="101"/>
      <c r="J31" s="52"/>
      <c r="K31" s="83"/>
      <c r="L31" s="52"/>
      <c r="M31" s="52"/>
      <c r="N31" s="52"/>
      <c r="O31" s="52"/>
      <c r="P31" s="52"/>
      <c r="Q31" s="52"/>
      <c r="R31" s="52"/>
      <c r="S31" s="52"/>
      <c r="T31" s="52"/>
      <c r="U31" s="52"/>
      <c r="V31" s="52"/>
      <c r="W31" s="52"/>
      <c r="X31" s="52"/>
      <c r="Y31" s="52"/>
      <c r="Z31" s="52"/>
      <c r="AA31" s="52"/>
      <c r="AB31" s="52"/>
      <c r="AC31" s="52"/>
    </row>
    <row r="32" spans="1:29" ht="17.399999999999999" customHeight="1" x14ac:dyDescent="0.3">
      <c r="A32" s="78" t="s">
        <v>194</v>
      </c>
      <c r="B32" s="78"/>
      <c r="C32" s="78"/>
      <c r="D32" s="79"/>
      <c r="E32" s="79"/>
      <c r="F32" s="79"/>
      <c r="G32" s="79"/>
      <c r="H32" s="79"/>
      <c r="I32" s="46"/>
      <c r="J32" s="121">
        <f>DanhMuc!N6</f>
        <v>22</v>
      </c>
      <c r="K32" s="30"/>
      <c r="L32" s="197"/>
      <c r="M32" s="52"/>
      <c r="N32" s="52"/>
      <c r="O32" s="52"/>
      <c r="P32" s="52"/>
      <c r="Q32" s="52"/>
      <c r="R32" s="52"/>
      <c r="S32" s="52"/>
      <c r="T32" s="52"/>
      <c r="U32" s="52"/>
      <c r="V32" s="52"/>
      <c r="W32" s="52"/>
      <c r="X32" s="52"/>
      <c r="Y32" s="52"/>
      <c r="Z32" s="52"/>
      <c r="AA32" s="52"/>
      <c r="AB32" s="52"/>
      <c r="AC32" s="52"/>
    </row>
    <row r="33" spans="1:29" s="63" customFormat="1" ht="17.399999999999999" customHeight="1" x14ac:dyDescent="0.3">
      <c r="A33" s="286" t="str">
        <f t="shared" ref="A33:A38" si="0">"    "&amp;IF(INDEX(DANHMUC,$J$32,$J33)&lt;&gt;"",INDEX(DANHMUC,$J$32,$J33),"")</f>
        <v xml:space="preserve">    </v>
      </c>
      <c r="B33" s="286"/>
      <c r="C33" s="286"/>
      <c r="D33" s="286"/>
      <c r="E33" s="286"/>
      <c r="F33" s="286"/>
      <c r="G33" s="286"/>
      <c r="H33" s="286"/>
      <c r="I33" s="198"/>
      <c r="J33" s="201">
        <v>17</v>
      </c>
      <c r="K33" s="200"/>
      <c r="L33" s="202" t="str">
        <f>IF(A33&lt;&gt;"    "&amp;"","H","A")</f>
        <v>A</v>
      </c>
      <c r="M33" s="199"/>
      <c r="N33" s="199"/>
      <c r="O33" s="199"/>
      <c r="P33" s="199"/>
      <c r="Q33" s="199"/>
      <c r="R33" s="199"/>
      <c r="S33" s="199"/>
      <c r="T33" s="199"/>
      <c r="U33" s="199"/>
      <c r="V33" s="199"/>
      <c r="W33" s="199"/>
      <c r="X33" s="199"/>
      <c r="Y33" s="199"/>
      <c r="Z33" s="199"/>
      <c r="AA33" s="199"/>
      <c r="AB33" s="199"/>
      <c r="AC33" s="199"/>
    </row>
    <row r="34" spans="1:29" s="63" customFormat="1" ht="17.399999999999999" customHeight="1" x14ac:dyDescent="0.3">
      <c r="A34" s="286" t="str">
        <f t="shared" si="0"/>
        <v xml:space="preserve">    </v>
      </c>
      <c r="B34" s="286"/>
      <c r="C34" s="286"/>
      <c r="D34" s="286"/>
      <c r="E34" s="286"/>
      <c r="F34" s="286"/>
      <c r="G34" s="286"/>
      <c r="H34" s="286"/>
      <c r="I34" s="198"/>
      <c r="J34" s="201">
        <v>18</v>
      </c>
      <c r="K34" s="200"/>
      <c r="L34" s="202" t="str">
        <f t="shared" ref="L34:L38" si="1">IF(A34&lt;&gt;"    "&amp;"","H","A")</f>
        <v>A</v>
      </c>
      <c r="M34" s="199"/>
      <c r="N34" s="199"/>
      <c r="O34" s="199"/>
      <c r="P34" s="199"/>
      <c r="Q34" s="199"/>
      <c r="R34" s="199"/>
      <c r="S34" s="199"/>
      <c r="T34" s="199"/>
      <c r="U34" s="199"/>
      <c r="V34" s="199"/>
      <c r="W34" s="199"/>
      <c r="X34" s="199"/>
      <c r="Y34" s="199"/>
      <c r="Z34" s="199"/>
      <c r="AA34" s="199"/>
      <c r="AB34" s="199"/>
      <c r="AC34" s="199"/>
    </row>
    <row r="35" spans="1:29" s="63" customFormat="1" ht="17.399999999999999" hidden="1" customHeight="1" x14ac:dyDescent="0.3">
      <c r="A35" s="286" t="str">
        <f t="shared" si="0"/>
        <v xml:space="preserve">    </v>
      </c>
      <c r="B35" s="286"/>
      <c r="C35" s="286"/>
      <c r="D35" s="286"/>
      <c r="E35" s="286"/>
      <c r="F35" s="286"/>
      <c r="G35" s="286"/>
      <c r="H35" s="286"/>
      <c r="I35" s="198"/>
      <c r="J35" s="201">
        <v>19</v>
      </c>
      <c r="K35" s="200"/>
      <c r="L35" s="202" t="str">
        <f t="shared" si="1"/>
        <v>A</v>
      </c>
      <c r="M35" s="199"/>
      <c r="N35" s="199"/>
      <c r="O35" s="199"/>
      <c r="P35" s="199"/>
      <c r="Q35" s="199"/>
      <c r="R35" s="199"/>
      <c r="S35" s="199"/>
      <c r="T35" s="199"/>
      <c r="U35" s="199"/>
      <c r="V35" s="199"/>
      <c r="W35" s="199"/>
      <c r="X35" s="199"/>
      <c r="Y35" s="199"/>
      <c r="Z35" s="199"/>
      <c r="AA35" s="199"/>
      <c r="AB35" s="199"/>
      <c r="AC35" s="199"/>
    </row>
    <row r="36" spans="1:29" s="63" customFormat="1" ht="17.399999999999999" hidden="1" customHeight="1" x14ac:dyDescent="0.3">
      <c r="A36" s="286" t="str">
        <f t="shared" si="0"/>
        <v xml:space="preserve">    </v>
      </c>
      <c r="B36" s="286"/>
      <c r="C36" s="286"/>
      <c r="D36" s="286"/>
      <c r="E36" s="286"/>
      <c r="F36" s="286"/>
      <c r="G36" s="286"/>
      <c r="H36" s="286"/>
      <c r="I36" s="198"/>
      <c r="J36" s="201">
        <v>20</v>
      </c>
      <c r="K36" s="200"/>
      <c r="L36" s="202" t="str">
        <f t="shared" si="1"/>
        <v>A</v>
      </c>
      <c r="M36" s="199"/>
      <c r="N36" s="199"/>
      <c r="O36" s="199"/>
      <c r="P36" s="199"/>
      <c r="Q36" s="199"/>
      <c r="R36" s="199"/>
      <c r="S36" s="199"/>
      <c r="T36" s="199"/>
      <c r="U36" s="199"/>
      <c r="V36" s="199"/>
      <c r="W36" s="199"/>
      <c r="X36" s="199"/>
      <c r="Y36" s="199"/>
      <c r="Z36" s="199"/>
      <c r="AA36" s="199"/>
      <c r="AB36" s="199"/>
      <c r="AC36" s="199"/>
    </row>
    <row r="37" spans="1:29" s="63" customFormat="1" ht="18" hidden="1" customHeight="1" x14ac:dyDescent="0.3">
      <c r="A37" s="284" t="str">
        <f t="shared" si="0"/>
        <v xml:space="preserve">    </v>
      </c>
      <c r="B37" s="284"/>
      <c r="C37" s="284"/>
      <c r="D37" s="284"/>
      <c r="E37" s="284"/>
      <c r="F37" s="284"/>
      <c r="G37" s="284"/>
      <c r="H37" s="284"/>
      <c r="I37" s="198"/>
      <c r="J37" s="201">
        <v>21</v>
      </c>
      <c r="K37" s="200"/>
      <c r="L37" s="202" t="str">
        <f t="shared" si="1"/>
        <v>A</v>
      </c>
      <c r="M37" s="199"/>
      <c r="N37" s="199"/>
      <c r="O37" s="199"/>
      <c r="P37" s="199"/>
      <c r="Q37" s="199"/>
      <c r="R37" s="199"/>
      <c r="S37" s="199"/>
      <c r="T37" s="199"/>
      <c r="U37" s="199"/>
      <c r="V37" s="199"/>
      <c r="W37" s="199"/>
      <c r="X37" s="199"/>
      <c r="Y37" s="199"/>
      <c r="Z37" s="199"/>
      <c r="AA37" s="199"/>
      <c r="AB37" s="199"/>
      <c r="AC37" s="199"/>
    </row>
    <row r="38" spans="1:29" s="63" customFormat="1" ht="17.399999999999999" hidden="1" customHeight="1" x14ac:dyDescent="0.3">
      <c r="A38" s="284" t="str">
        <f t="shared" si="0"/>
        <v xml:space="preserve">    </v>
      </c>
      <c r="B38" s="284"/>
      <c r="C38" s="284"/>
      <c r="D38" s="284"/>
      <c r="E38" s="284"/>
      <c r="F38" s="284"/>
      <c r="G38" s="284"/>
      <c r="H38" s="284"/>
      <c r="I38" s="198"/>
      <c r="J38" s="201">
        <v>22</v>
      </c>
      <c r="K38" s="200"/>
      <c r="L38" s="202" t="str">
        <f t="shared" si="1"/>
        <v>A</v>
      </c>
      <c r="M38" s="199"/>
      <c r="N38" s="199"/>
      <c r="O38" s="199"/>
      <c r="P38" s="199"/>
      <c r="Q38" s="199"/>
      <c r="R38" s="199"/>
      <c r="S38" s="199"/>
      <c r="T38" s="199"/>
      <c r="U38" s="199"/>
      <c r="V38" s="199"/>
      <c r="W38" s="199"/>
      <c r="X38" s="199"/>
      <c r="Y38" s="199"/>
      <c r="Z38" s="199"/>
      <c r="AA38" s="199"/>
      <c r="AB38" s="199"/>
      <c r="AC38" s="199"/>
    </row>
    <row r="39" spans="1:29" s="63" customFormat="1" ht="17.399999999999999" customHeight="1" x14ac:dyDescent="0.3">
      <c r="A39" s="103" t="s">
        <v>211</v>
      </c>
      <c r="B39" s="194"/>
      <c r="C39" s="194"/>
      <c r="D39" s="194"/>
      <c r="E39" s="194"/>
      <c r="F39" s="194"/>
      <c r="G39" s="194"/>
      <c r="H39" s="104"/>
      <c r="I39" s="198"/>
      <c r="J39" s="203"/>
      <c r="K39" s="200"/>
      <c r="L39" s="204"/>
      <c r="M39" s="199"/>
      <c r="N39" s="199"/>
      <c r="O39" s="199"/>
      <c r="P39" s="199"/>
      <c r="Q39" s="199"/>
      <c r="R39" s="199"/>
      <c r="S39" s="199"/>
      <c r="T39" s="199"/>
      <c r="U39" s="199"/>
      <c r="V39" s="199"/>
      <c r="W39" s="199"/>
      <c r="X39" s="199"/>
      <c r="Y39" s="199"/>
      <c r="Z39" s="199"/>
      <c r="AA39" s="199"/>
      <c r="AB39" s="199"/>
      <c r="AC39" s="199"/>
    </row>
    <row r="40" spans="1:29" s="63" customFormat="1" ht="36" customHeight="1" x14ac:dyDescent="0.3">
      <c r="A40" s="285" t="s">
        <v>212</v>
      </c>
      <c r="B40" s="285"/>
      <c r="C40" s="285"/>
      <c r="D40" s="285"/>
      <c r="E40" s="285"/>
      <c r="F40" s="285"/>
      <c r="G40" s="285"/>
      <c r="H40" s="285"/>
      <c r="I40" s="198"/>
      <c r="J40" s="203"/>
      <c r="K40" s="200"/>
      <c r="L40" s="204"/>
      <c r="M40" s="199"/>
      <c r="N40" s="199"/>
      <c r="O40" s="199"/>
      <c r="P40" s="199"/>
      <c r="Q40" s="199"/>
      <c r="R40" s="199"/>
      <c r="S40" s="199"/>
      <c r="T40" s="199"/>
      <c r="U40" s="199"/>
      <c r="V40" s="199"/>
      <c r="W40" s="199"/>
      <c r="X40" s="199"/>
      <c r="Y40" s="199"/>
      <c r="Z40" s="199"/>
      <c r="AA40" s="199"/>
      <c r="AB40" s="199"/>
      <c r="AC40" s="199"/>
    </row>
    <row r="41" spans="1:29" s="63" customFormat="1" ht="18.600000000000001" customHeight="1" x14ac:dyDescent="0.3">
      <c r="A41" s="275" t="s">
        <v>223</v>
      </c>
      <c r="B41" s="275"/>
      <c r="C41" s="275"/>
      <c r="D41" s="275"/>
      <c r="E41" s="275"/>
      <c r="F41" s="275"/>
      <c r="G41" s="275"/>
      <c r="H41" s="275"/>
      <c r="I41" s="198"/>
      <c r="J41" s="203"/>
      <c r="K41" s="200"/>
      <c r="L41" s="204"/>
      <c r="M41" s="199"/>
      <c r="N41" s="199"/>
      <c r="O41" s="199"/>
      <c r="P41" s="199"/>
      <c r="Q41" s="199"/>
      <c r="R41" s="199"/>
      <c r="S41" s="199"/>
      <c r="T41" s="199"/>
      <c r="U41" s="199"/>
      <c r="V41" s="199"/>
      <c r="W41" s="199"/>
      <c r="X41" s="199"/>
      <c r="Y41" s="199"/>
      <c r="Z41" s="199"/>
      <c r="AA41" s="199"/>
      <c r="AB41" s="199"/>
      <c r="AC41" s="199"/>
    </row>
    <row r="42" spans="1:29" s="63" customFormat="1" ht="17.399999999999999" customHeight="1" x14ac:dyDescent="0.3">
      <c r="A42" s="275" t="s">
        <v>129</v>
      </c>
      <c r="B42" s="275"/>
      <c r="C42" s="275"/>
      <c r="D42" s="275"/>
      <c r="E42" s="275"/>
      <c r="F42" s="275"/>
      <c r="G42" s="275"/>
      <c r="H42" s="275"/>
      <c r="I42" s="198"/>
      <c r="J42" s="203"/>
      <c r="K42" s="200"/>
      <c r="L42" s="204"/>
      <c r="M42" s="199"/>
      <c r="N42" s="199"/>
      <c r="O42" s="199"/>
      <c r="P42" s="199"/>
      <c r="Q42" s="199"/>
      <c r="R42" s="199"/>
      <c r="S42" s="199"/>
      <c r="T42" s="199"/>
      <c r="U42" s="199"/>
      <c r="V42" s="199"/>
      <c r="W42" s="199"/>
      <c r="X42" s="199"/>
      <c r="Y42" s="199"/>
      <c r="Z42" s="199"/>
      <c r="AA42" s="199"/>
      <c r="AB42" s="199"/>
      <c r="AC42" s="199"/>
    </row>
    <row r="43" spans="1:29" s="63" customFormat="1" ht="17.399999999999999" customHeight="1" x14ac:dyDescent="0.3">
      <c r="A43" s="76" t="s">
        <v>117</v>
      </c>
      <c r="B43" s="76"/>
      <c r="C43" s="39"/>
      <c r="D43" s="39"/>
      <c r="E43" s="39"/>
      <c r="F43" s="39"/>
      <c r="G43" s="39"/>
      <c r="H43" s="39"/>
      <c r="I43" s="198"/>
      <c r="J43" s="203"/>
      <c r="K43" s="200"/>
      <c r="L43" s="204"/>
      <c r="M43" s="199"/>
      <c r="N43" s="199"/>
      <c r="O43" s="199"/>
      <c r="P43" s="199"/>
      <c r="Q43" s="199"/>
      <c r="R43" s="199"/>
      <c r="S43" s="199"/>
      <c r="T43" s="199"/>
      <c r="U43" s="199"/>
      <c r="V43" s="199"/>
      <c r="W43" s="199"/>
      <c r="X43" s="199"/>
      <c r="Y43" s="199"/>
      <c r="Z43" s="199"/>
      <c r="AA43" s="199"/>
      <c r="AB43" s="199"/>
      <c r="AC43" s="199"/>
    </row>
    <row r="44" spans="1:29" ht="16.8" customHeight="1" x14ac:dyDescent="0.3">
      <c r="A44" s="275" t="s">
        <v>113</v>
      </c>
      <c r="B44" s="275"/>
      <c r="C44" s="275"/>
      <c r="D44" s="275"/>
      <c r="E44" s="275"/>
      <c r="F44" s="275"/>
      <c r="G44" s="74"/>
      <c r="H44" s="74"/>
      <c r="I44" s="73"/>
      <c r="J44" s="70"/>
      <c r="K44" s="71"/>
      <c r="L44" s="71"/>
      <c r="M44" s="71"/>
      <c r="N44" s="71"/>
      <c r="O44" s="71"/>
      <c r="P44" s="71"/>
      <c r="Q44" s="71"/>
      <c r="R44" s="71"/>
      <c r="S44" s="71"/>
      <c r="T44" s="71"/>
      <c r="U44" s="71"/>
      <c r="V44" s="71"/>
      <c r="W44" s="71"/>
      <c r="X44" s="71"/>
      <c r="Y44" s="71"/>
      <c r="Z44" s="71"/>
      <c r="AA44" s="71"/>
      <c r="AB44" s="71"/>
      <c r="AC44" s="71"/>
    </row>
    <row r="45" spans="1:29" x14ac:dyDescent="0.3">
      <c r="A45" s="76" t="s">
        <v>121</v>
      </c>
      <c r="B45" s="76"/>
      <c r="C45" s="39"/>
      <c r="D45" s="76"/>
      <c r="E45" s="39"/>
      <c r="F45" s="39"/>
      <c r="G45" s="39"/>
      <c r="H45" s="39"/>
      <c r="I45" s="39"/>
      <c r="J45" s="30"/>
      <c r="K45" s="30"/>
      <c r="L45" s="30"/>
      <c r="M45" s="30"/>
      <c r="N45" s="30"/>
      <c r="O45" s="30"/>
      <c r="P45" s="30"/>
      <c r="Q45" s="30"/>
      <c r="R45" s="30"/>
      <c r="S45" s="30"/>
      <c r="T45" s="30"/>
      <c r="U45" s="30"/>
      <c r="V45" s="30"/>
      <c r="W45" s="30"/>
      <c r="X45" s="30"/>
      <c r="Y45" s="30"/>
      <c r="Z45" s="30"/>
      <c r="AA45" s="30"/>
      <c r="AB45" s="30"/>
      <c r="AC45" s="30"/>
    </row>
    <row r="46" spans="1:29" x14ac:dyDescent="0.3">
      <c r="A46" s="48" t="s">
        <v>120</v>
      </c>
      <c r="B46" s="39"/>
      <c r="C46" s="39"/>
      <c r="D46" s="39"/>
      <c r="E46" s="39"/>
      <c r="F46" s="39"/>
      <c r="G46" s="39"/>
      <c r="H46" s="39"/>
      <c r="I46" s="39"/>
      <c r="J46" s="30"/>
      <c r="K46" s="30"/>
      <c r="L46" s="30"/>
      <c r="M46" s="30"/>
      <c r="N46" s="30"/>
      <c r="O46" s="30"/>
      <c r="P46" s="30"/>
      <c r="Q46" s="30"/>
      <c r="R46" s="30"/>
      <c r="S46" s="30"/>
      <c r="T46" s="30"/>
      <c r="U46" s="30"/>
      <c r="V46" s="30"/>
      <c r="W46" s="30"/>
      <c r="X46" s="30"/>
      <c r="Y46" s="30"/>
      <c r="Z46" s="30"/>
      <c r="AA46" s="30"/>
      <c r="AB46" s="30"/>
      <c r="AC46" s="30"/>
    </row>
    <row r="47" spans="1:29" x14ac:dyDescent="0.3">
      <c r="A47" s="76" t="s">
        <v>111</v>
      </c>
      <c r="B47" s="76"/>
      <c r="C47" s="39"/>
      <c r="D47" s="39"/>
      <c r="E47" s="39"/>
      <c r="F47" s="39"/>
      <c r="G47" s="39"/>
      <c r="H47" s="39"/>
      <c r="I47" s="39"/>
      <c r="J47" s="30"/>
      <c r="K47" s="30"/>
      <c r="L47" s="30"/>
      <c r="M47" s="30"/>
      <c r="N47" s="30"/>
      <c r="O47" s="30"/>
      <c r="P47" s="30"/>
      <c r="Q47" s="30"/>
      <c r="R47" s="30"/>
      <c r="S47" s="30"/>
      <c r="T47" s="30"/>
      <c r="U47" s="30"/>
      <c r="V47" s="30"/>
      <c r="W47" s="30"/>
      <c r="X47" s="30"/>
      <c r="Y47" s="30"/>
      <c r="Z47" s="30"/>
      <c r="AA47" s="30"/>
      <c r="AB47" s="30"/>
      <c r="AC47" s="30"/>
    </row>
    <row r="48" spans="1:29" x14ac:dyDescent="0.3">
      <c r="A48" s="99" t="s">
        <v>224</v>
      </c>
      <c r="B48" s="41"/>
      <c r="C48" s="41"/>
      <c r="D48" s="41"/>
      <c r="E48" s="41"/>
      <c r="F48" s="41"/>
      <c r="G48" s="41"/>
      <c r="H48" s="41"/>
      <c r="I48" s="41"/>
      <c r="J48" s="35"/>
      <c r="K48" s="35"/>
      <c r="L48" s="35"/>
      <c r="M48" s="35"/>
      <c r="N48" s="35"/>
      <c r="O48" s="35"/>
      <c r="P48" s="35"/>
      <c r="Q48" s="35"/>
      <c r="R48" s="35"/>
      <c r="S48" s="35"/>
      <c r="T48" s="35"/>
      <c r="U48" s="35"/>
      <c r="V48" s="35"/>
      <c r="W48" s="35"/>
      <c r="X48" s="35"/>
      <c r="Y48" s="35"/>
      <c r="Z48" s="35"/>
      <c r="AA48" s="35"/>
      <c r="AB48" s="35"/>
      <c r="AC48" s="35"/>
    </row>
    <row r="49" spans="1:29" x14ac:dyDescent="0.3">
      <c r="A49" s="39"/>
      <c r="B49" s="39"/>
      <c r="C49" s="39"/>
      <c r="D49" s="39"/>
      <c r="E49" s="39"/>
      <c r="F49" s="39"/>
      <c r="G49" s="39"/>
      <c r="H49" s="39"/>
      <c r="I49" s="39"/>
      <c r="J49" s="30"/>
      <c r="K49" s="30"/>
      <c r="L49" s="30"/>
      <c r="M49" s="30"/>
      <c r="N49" s="30"/>
      <c r="O49" s="30"/>
      <c r="P49" s="30"/>
      <c r="Q49" s="30"/>
      <c r="R49" s="30"/>
      <c r="S49" s="30"/>
      <c r="T49" s="30"/>
      <c r="U49" s="30"/>
      <c r="V49" s="30"/>
      <c r="W49" s="30"/>
      <c r="X49" s="30"/>
      <c r="Y49" s="30"/>
      <c r="Z49" s="30"/>
      <c r="AA49" s="30"/>
      <c r="AB49" s="30"/>
      <c r="AC49" s="30"/>
    </row>
    <row r="50" spans="1:29" x14ac:dyDescent="0.3">
      <c r="A50" s="38" t="s">
        <v>105</v>
      </c>
      <c r="B50" s="38"/>
      <c r="C50" s="38"/>
      <c r="D50" s="38"/>
      <c r="E50" s="50"/>
      <c r="F50" s="86" t="s">
        <v>106</v>
      </c>
      <c r="G50" s="50"/>
      <c r="H50" s="50"/>
      <c r="I50" s="50"/>
      <c r="J50" s="33"/>
      <c r="K50" s="33"/>
      <c r="L50" s="33"/>
      <c r="M50" s="30"/>
      <c r="N50" s="30"/>
      <c r="O50" s="30"/>
      <c r="P50" s="30"/>
      <c r="R50" s="33"/>
      <c r="S50" s="33"/>
      <c r="T50" s="33"/>
      <c r="U50" s="33"/>
      <c r="V50" s="33"/>
      <c r="W50" s="33"/>
      <c r="X50" s="33"/>
      <c r="Y50" s="33"/>
      <c r="Z50" s="33"/>
      <c r="AA50" s="30"/>
      <c r="AB50" s="30"/>
      <c r="AC50" s="30"/>
    </row>
    <row r="51" spans="1:29" x14ac:dyDescent="0.3">
      <c r="A51" s="38" t="s">
        <v>125</v>
      </c>
      <c r="B51" s="38"/>
      <c r="C51" s="38"/>
      <c r="D51" s="38"/>
      <c r="E51" s="50"/>
      <c r="F51" s="38" t="s">
        <v>29</v>
      </c>
      <c r="G51" s="38"/>
      <c r="H51" s="50"/>
      <c r="I51" s="50"/>
      <c r="J51" s="33"/>
      <c r="K51" s="33"/>
      <c r="L51" s="33"/>
      <c r="M51" s="30"/>
      <c r="N51" s="30"/>
      <c r="O51" s="30"/>
      <c r="P51" s="30"/>
      <c r="R51" s="33"/>
      <c r="S51" s="33"/>
      <c r="T51" s="33"/>
      <c r="U51" s="33"/>
      <c r="V51" s="33"/>
      <c r="W51" s="33"/>
      <c r="X51" s="33"/>
      <c r="Y51" s="33"/>
      <c r="Z51" s="33"/>
      <c r="AA51" s="30"/>
      <c r="AB51" s="30"/>
      <c r="AC51" s="30"/>
    </row>
    <row r="52" spans="1:29" x14ac:dyDescent="0.3">
      <c r="A52" s="49"/>
      <c r="B52" s="49"/>
      <c r="C52" s="49"/>
      <c r="D52" s="49"/>
      <c r="E52" s="49"/>
      <c r="F52" s="49"/>
      <c r="G52" s="49"/>
      <c r="H52" s="49"/>
      <c r="I52" s="28"/>
      <c r="J52" s="28"/>
      <c r="K52" s="28"/>
      <c r="L52" s="28"/>
      <c r="M52" s="28"/>
      <c r="N52" s="28"/>
      <c r="O52" s="28"/>
      <c r="P52" s="28"/>
      <c r="Q52" s="28"/>
      <c r="R52" s="28"/>
      <c r="S52" s="28"/>
      <c r="T52" s="28"/>
      <c r="U52" s="28"/>
      <c r="V52" s="28"/>
      <c r="W52" s="28"/>
      <c r="X52" s="28"/>
      <c r="Y52" s="28"/>
      <c r="Z52" s="28"/>
      <c r="AA52" s="28"/>
      <c r="AB52" s="28"/>
      <c r="AC52" s="28"/>
    </row>
    <row r="53" spans="1:29" x14ac:dyDescent="0.3">
      <c r="A53" s="39"/>
      <c r="B53" s="39"/>
      <c r="C53" s="39"/>
      <c r="D53" s="39"/>
      <c r="E53" s="39"/>
      <c r="F53" s="39"/>
      <c r="G53" s="39"/>
      <c r="H53" s="39"/>
      <c r="I53" s="30"/>
      <c r="J53" s="30"/>
      <c r="K53" s="30"/>
      <c r="L53" s="30"/>
      <c r="M53" s="30"/>
      <c r="N53" s="30"/>
      <c r="O53" s="30"/>
      <c r="P53" s="30"/>
      <c r="Q53" s="30"/>
      <c r="R53" s="30"/>
      <c r="S53" s="30"/>
      <c r="T53" s="30"/>
      <c r="U53" s="30"/>
      <c r="V53" s="30"/>
      <c r="W53" s="30"/>
      <c r="X53" s="30"/>
      <c r="Y53" s="30"/>
      <c r="Z53" s="30"/>
      <c r="AA53" s="30"/>
      <c r="AB53" s="30"/>
      <c r="AC53" s="30"/>
    </row>
    <row r="54" spans="1:29" x14ac:dyDescent="0.3">
      <c r="A54" s="30"/>
      <c r="B54" s="30"/>
      <c r="C54" s="30"/>
      <c r="D54" s="30"/>
      <c r="E54" s="30"/>
      <c r="F54" s="30"/>
      <c r="G54" s="30"/>
      <c r="H54" s="30"/>
      <c r="I54" s="30"/>
      <c r="J54" s="30"/>
      <c r="K54" s="30"/>
      <c r="L54" s="30"/>
      <c r="M54" s="30"/>
      <c r="N54" s="30"/>
      <c r="O54" s="30"/>
      <c r="P54" s="30"/>
      <c r="Q54" s="30"/>
      <c r="R54" s="30"/>
      <c r="S54" s="30"/>
      <c r="T54" s="30"/>
      <c r="U54" s="30"/>
      <c r="V54" s="30"/>
      <c r="W54" s="30"/>
      <c r="X54" s="30"/>
      <c r="Y54" s="30"/>
      <c r="Z54" s="30"/>
      <c r="AA54" s="30"/>
      <c r="AB54" s="30"/>
      <c r="AC54" s="30"/>
    </row>
    <row r="55" spans="1:29" x14ac:dyDescent="0.3">
      <c r="A55" s="30"/>
      <c r="B55" s="30"/>
      <c r="M55" s="30"/>
      <c r="N55" s="30"/>
      <c r="O55" s="30"/>
      <c r="P55" s="30"/>
      <c r="AA55" s="30"/>
      <c r="AB55" s="30"/>
      <c r="AC55" s="30"/>
    </row>
    <row r="56" spans="1:29" x14ac:dyDescent="0.3">
      <c r="C56" s="270"/>
      <c r="D56" s="270"/>
      <c r="E56" s="270"/>
      <c r="F56" s="270"/>
      <c r="G56" s="270"/>
      <c r="H56" s="270"/>
      <c r="I56" s="270"/>
      <c r="J56" s="270"/>
      <c r="K56" s="270"/>
      <c r="L56" s="270"/>
      <c r="Q56" s="270"/>
      <c r="R56" s="270"/>
      <c r="S56" s="270"/>
      <c r="T56" s="270"/>
      <c r="U56" s="270"/>
      <c r="V56" s="270"/>
      <c r="W56" s="270"/>
      <c r="X56" s="270"/>
      <c r="Y56" s="270"/>
      <c r="Z56" s="270"/>
    </row>
  </sheetData>
  <autoFilter ref="L32:L38">
    <filterColumn colId="0">
      <filters>
        <filter val="H"/>
      </filters>
    </filterColumn>
  </autoFilter>
  <mergeCells count="18">
    <mergeCell ref="Q56:Z56"/>
    <mergeCell ref="A42:H42"/>
    <mergeCell ref="C56:L56"/>
    <mergeCell ref="E4:H4"/>
    <mergeCell ref="I11:J11"/>
    <mergeCell ref="A44:F44"/>
    <mergeCell ref="A26:H26"/>
    <mergeCell ref="A41:H41"/>
    <mergeCell ref="A12:H12"/>
    <mergeCell ref="A38:H38"/>
    <mergeCell ref="A29:H29"/>
    <mergeCell ref="A30:H30"/>
    <mergeCell ref="A40:H40"/>
    <mergeCell ref="A33:H33"/>
    <mergeCell ref="A34:H34"/>
    <mergeCell ref="A35:H35"/>
    <mergeCell ref="A36:H36"/>
    <mergeCell ref="A37:H37"/>
  </mergeCells>
  <printOptions horizontalCentered="1"/>
  <pageMargins left="1.3779527559055118" right="0.59055118110236227" top="0.59055118110236227" bottom="0.59055118110236227"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Spinner 1">
              <controlPr defaultSize="0" autoPict="0" macro="[0]!dandongAB">
                <anchor moveWithCells="1" sizeWithCells="1">
                  <from>
                    <xdr:col>8</xdr:col>
                    <xdr:colOff>53340</xdr:colOff>
                    <xdr:row>2</xdr:row>
                    <xdr:rowOff>22860</xdr:rowOff>
                  </from>
                  <to>
                    <xdr:col>8</xdr:col>
                    <xdr:colOff>510540</xdr:colOff>
                    <xdr:row>5</xdr:row>
                    <xdr:rowOff>83820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filterMode="1"/>
  <dimension ref="A1:AC52"/>
  <sheetViews>
    <sheetView view="pageBreakPreview" zoomScaleNormal="100" zoomScaleSheetLayoutView="100" workbookViewId="0"/>
  </sheetViews>
  <sheetFormatPr defaultRowHeight="16.8" x14ac:dyDescent="0.3"/>
  <cols>
    <col min="1" max="2" width="10.6640625" style="29" customWidth="1"/>
    <col min="3" max="3" width="5.44140625" style="29" customWidth="1"/>
    <col min="4" max="5" width="10" style="29" customWidth="1"/>
    <col min="6" max="6" width="10.109375" style="29" customWidth="1"/>
    <col min="7" max="7" width="11.44140625" style="29" customWidth="1"/>
    <col min="8" max="8" width="11.6640625" style="29" customWidth="1"/>
    <col min="9" max="9" width="8.88671875" style="29"/>
    <col min="10" max="10" width="23.44140625" style="29" customWidth="1"/>
    <col min="11" max="16384" width="8.88671875" style="29"/>
  </cols>
  <sheetData>
    <row r="1" spans="1:29" ht="19.2" customHeight="1" x14ac:dyDescent="0.3">
      <c r="A1" s="38" t="s">
        <v>0</v>
      </c>
      <c r="B1" s="44"/>
      <c r="C1" s="44"/>
      <c r="D1" s="44"/>
      <c r="E1" s="44"/>
      <c r="F1" s="44"/>
      <c r="G1" s="44"/>
      <c r="H1" s="44"/>
      <c r="I1" s="41"/>
      <c r="J1" s="35"/>
      <c r="K1" s="35"/>
      <c r="L1" s="35"/>
      <c r="M1" s="35"/>
      <c r="N1" s="35"/>
      <c r="O1" s="35"/>
      <c r="P1" s="35"/>
      <c r="Q1" s="35"/>
      <c r="R1" s="35"/>
      <c r="S1" s="35"/>
      <c r="T1" s="35"/>
      <c r="U1" s="35"/>
      <c r="V1" s="35"/>
      <c r="W1" s="35"/>
      <c r="X1" s="35"/>
      <c r="Y1" s="35"/>
      <c r="Z1" s="35"/>
      <c r="AA1" s="35"/>
      <c r="AB1" s="35"/>
      <c r="AC1" s="35"/>
    </row>
    <row r="2" spans="1:29" ht="19.8" customHeight="1" x14ac:dyDescent="0.3">
      <c r="A2" s="54" t="s">
        <v>1</v>
      </c>
      <c r="B2" s="44"/>
      <c r="C2" s="44"/>
      <c r="D2" s="44"/>
      <c r="E2" s="44"/>
      <c r="F2" s="44"/>
      <c r="G2" s="44"/>
      <c r="H2" s="44"/>
      <c r="I2" s="82">
        <f>YCNT!$I$2</f>
        <v>1</v>
      </c>
      <c r="J2" s="121">
        <v>6</v>
      </c>
      <c r="K2" s="35"/>
      <c r="L2" s="35"/>
      <c r="M2" s="35"/>
      <c r="N2" s="35"/>
      <c r="O2" s="35"/>
      <c r="P2" s="35"/>
      <c r="Q2" s="35"/>
      <c r="R2" s="35"/>
      <c r="S2" s="35"/>
      <c r="T2" s="35"/>
      <c r="U2" s="35"/>
      <c r="V2" s="35"/>
      <c r="W2" s="35"/>
      <c r="X2" s="35"/>
      <c r="Y2" s="35"/>
      <c r="Z2" s="35"/>
      <c r="AA2" s="35"/>
      <c r="AB2" s="35"/>
      <c r="AC2" s="35"/>
    </row>
    <row r="3" spans="1:29" x14ac:dyDescent="0.3">
      <c r="A3" s="82"/>
      <c r="B3" s="82"/>
      <c r="C3" s="82"/>
      <c r="D3" s="82"/>
      <c r="E3" s="82"/>
      <c r="F3" s="82"/>
      <c r="G3" s="82"/>
      <c r="H3" s="82"/>
      <c r="I3" s="82"/>
      <c r="J3" s="81"/>
      <c r="K3" s="81"/>
      <c r="L3" s="81"/>
      <c r="M3" s="81"/>
      <c r="N3" s="81"/>
      <c r="O3" s="81"/>
      <c r="P3" s="81"/>
      <c r="Q3" s="81"/>
      <c r="R3" s="81"/>
      <c r="S3" s="81"/>
      <c r="T3" s="81"/>
      <c r="U3" s="81"/>
      <c r="V3" s="81"/>
      <c r="W3" s="81"/>
      <c r="X3" s="81"/>
      <c r="Y3" s="81"/>
      <c r="Z3" s="81"/>
      <c r="AA3" s="81"/>
      <c r="AB3" s="81"/>
      <c r="AC3" s="81"/>
    </row>
    <row r="4" spans="1:29" x14ac:dyDescent="0.3">
      <c r="A4" s="39"/>
      <c r="B4" s="39"/>
      <c r="C4" s="39"/>
      <c r="D4" s="39"/>
      <c r="E4" s="277" t="str">
        <f>"Bắc Giang, "&amp;ChuyenDoiNgay(INDEX(DANHMUC,$J$2,$J4))</f>
        <v>Bắc Giang, Ngày 03 tháng 08 năm 2021</v>
      </c>
      <c r="F4" s="277"/>
      <c r="G4" s="277"/>
      <c r="H4" s="277"/>
      <c r="I4" s="39"/>
      <c r="J4" s="122">
        <v>12</v>
      </c>
      <c r="K4" s="30"/>
      <c r="L4" s="30"/>
      <c r="M4" s="30"/>
      <c r="N4" s="30"/>
      <c r="O4" s="32"/>
      <c r="P4" s="32"/>
      <c r="Q4" s="32"/>
      <c r="R4" s="32"/>
      <c r="S4" s="32"/>
      <c r="T4" s="32"/>
      <c r="U4" s="32"/>
      <c r="V4" s="32"/>
      <c r="W4" s="32"/>
      <c r="X4" s="32"/>
      <c r="Y4" s="32"/>
      <c r="Z4" s="32"/>
      <c r="AA4" s="32"/>
      <c r="AB4" s="32"/>
      <c r="AC4" s="32"/>
    </row>
    <row r="5" spans="1:29" x14ac:dyDescent="0.3">
      <c r="A5" s="39"/>
      <c r="B5" s="39"/>
      <c r="C5" s="39"/>
      <c r="D5" s="39"/>
      <c r="E5" s="39"/>
      <c r="F5" s="39"/>
      <c r="G5" s="39"/>
      <c r="H5" s="39"/>
      <c r="I5" s="39"/>
      <c r="J5" s="30"/>
      <c r="K5" s="30"/>
      <c r="L5" s="30"/>
      <c r="M5" s="30"/>
      <c r="N5" s="30"/>
      <c r="O5" s="30"/>
      <c r="P5" s="30"/>
      <c r="Q5" s="30"/>
      <c r="R5" s="30"/>
      <c r="S5" s="30"/>
      <c r="T5" s="30"/>
      <c r="U5" s="30"/>
      <c r="V5" s="30"/>
      <c r="W5" s="30"/>
      <c r="X5" s="30"/>
      <c r="Y5" s="30"/>
      <c r="Z5" s="30"/>
      <c r="AA5" s="30"/>
      <c r="AB5" s="30"/>
      <c r="AC5" s="30"/>
    </row>
    <row r="6" spans="1:29" x14ac:dyDescent="0.3">
      <c r="A6" s="84" t="str">
        <f>"BIÊN BẢN SỐ: "&amp; INDEX(DANHMUC,$J$2,$J6) &amp;"/NTCV"</f>
        <v>BIÊN BẢN SỐ: /4/NTCV</v>
      </c>
      <c r="B6" s="44"/>
      <c r="C6" s="44"/>
      <c r="D6" s="44"/>
      <c r="E6" s="44"/>
      <c r="F6" s="44"/>
      <c r="G6" s="44"/>
      <c r="H6" s="44"/>
      <c r="I6" s="42"/>
      <c r="J6" s="122">
        <v>3</v>
      </c>
      <c r="K6" s="37"/>
      <c r="L6" s="37"/>
      <c r="M6" s="37"/>
      <c r="N6" s="37"/>
      <c r="O6" s="37"/>
      <c r="P6" s="37"/>
      <c r="Q6" s="37"/>
      <c r="R6" s="37"/>
      <c r="S6" s="37"/>
      <c r="T6" s="37"/>
      <c r="U6" s="37"/>
      <c r="V6" s="37"/>
      <c r="W6" s="37"/>
      <c r="X6" s="37"/>
      <c r="Y6" s="37"/>
      <c r="Z6" s="37"/>
      <c r="AA6" s="37"/>
      <c r="AB6" s="37"/>
      <c r="AC6" s="37"/>
    </row>
    <row r="7" spans="1:29" x14ac:dyDescent="0.3">
      <c r="A7" s="38" t="s">
        <v>126</v>
      </c>
      <c r="B7" s="44"/>
      <c r="C7" s="44"/>
      <c r="D7" s="44"/>
      <c r="E7" s="44"/>
      <c r="F7" s="44"/>
      <c r="G7" s="44"/>
      <c r="H7" s="44"/>
      <c r="I7" s="41"/>
      <c r="J7" s="35"/>
      <c r="K7" s="35"/>
      <c r="L7" s="35"/>
      <c r="M7" s="35"/>
      <c r="N7" s="35"/>
      <c r="O7" s="35"/>
      <c r="P7" s="35"/>
      <c r="Q7" s="35"/>
      <c r="R7" s="35"/>
      <c r="S7" s="35"/>
      <c r="T7" s="35"/>
      <c r="U7" s="35"/>
      <c r="V7" s="35"/>
      <c r="W7" s="35"/>
      <c r="X7" s="35"/>
      <c r="Y7" s="35"/>
      <c r="Z7" s="35"/>
      <c r="AA7" s="35"/>
      <c r="AB7" s="35"/>
      <c r="AC7" s="35"/>
    </row>
    <row r="8" spans="1:29" x14ac:dyDescent="0.3">
      <c r="A8" s="38" t="s">
        <v>127</v>
      </c>
      <c r="B8" s="44"/>
      <c r="C8" s="44"/>
      <c r="D8" s="44"/>
      <c r="E8" s="44"/>
      <c r="F8" s="44"/>
      <c r="G8" s="44"/>
      <c r="H8" s="44"/>
      <c r="I8" s="41"/>
      <c r="J8" s="35"/>
      <c r="K8" s="35"/>
      <c r="L8" s="35"/>
      <c r="M8" s="35"/>
      <c r="N8" s="35"/>
      <c r="O8" s="35"/>
      <c r="P8" s="35"/>
      <c r="Q8" s="35"/>
      <c r="R8" s="35"/>
      <c r="S8" s="35"/>
      <c r="T8" s="35"/>
      <c r="U8" s="35"/>
      <c r="V8" s="35"/>
      <c r="W8" s="35"/>
      <c r="X8" s="35"/>
      <c r="Y8" s="35"/>
      <c r="Z8" s="35"/>
      <c r="AA8" s="35"/>
      <c r="AB8" s="35"/>
      <c r="AC8" s="35"/>
    </row>
    <row r="9" spans="1:29" x14ac:dyDescent="0.3">
      <c r="A9" s="42" t="str">
        <f>YCNT!A10</f>
        <v>Hạng mục:</v>
      </c>
      <c r="B9" s="42"/>
      <c r="C9" s="42"/>
      <c r="D9" s="42"/>
      <c r="E9" s="42"/>
      <c r="F9" s="42"/>
      <c r="G9" s="42"/>
      <c r="H9" s="42"/>
      <c r="I9" s="42"/>
      <c r="J9" s="37"/>
      <c r="K9" s="37"/>
      <c r="L9" s="37"/>
      <c r="M9" s="37"/>
      <c r="N9" s="37"/>
      <c r="O9" s="37"/>
      <c r="P9" s="37"/>
      <c r="Q9" s="37"/>
      <c r="R9" s="37"/>
      <c r="S9" s="37"/>
      <c r="T9" s="37"/>
      <c r="U9" s="37"/>
      <c r="V9" s="37"/>
      <c r="W9" s="37"/>
      <c r="X9" s="37"/>
      <c r="Y9" s="37"/>
      <c r="Z9" s="37"/>
      <c r="AA9" s="37"/>
      <c r="AB9" s="37"/>
      <c r="AC9" s="37"/>
    </row>
    <row r="10" spans="1:29" x14ac:dyDescent="0.3">
      <c r="A10" s="41" t="s">
        <v>88</v>
      </c>
      <c r="B10" s="41"/>
      <c r="C10" s="41"/>
      <c r="D10" s="41"/>
      <c r="E10" s="41"/>
      <c r="F10" s="41"/>
      <c r="G10" s="41"/>
      <c r="H10" s="41"/>
      <c r="I10" s="41"/>
      <c r="J10" s="35"/>
      <c r="K10" s="35"/>
      <c r="L10" s="35"/>
      <c r="M10" s="35"/>
      <c r="N10" s="35"/>
      <c r="O10" s="35"/>
      <c r="P10" s="35"/>
      <c r="Q10" s="35"/>
      <c r="R10" s="35"/>
      <c r="S10" s="35"/>
      <c r="T10" s="35"/>
      <c r="U10" s="35"/>
      <c r="V10" s="35"/>
      <c r="W10" s="35"/>
      <c r="X10" s="35"/>
      <c r="Y10" s="35"/>
      <c r="Z10" s="35"/>
      <c r="AA10" s="35"/>
      <c r="AB10" s="35"/>
      <c r="AC10" s="35"/>
    </row>
    <row r="11" spans="1:29" x14ac:dyDescent="0.3">
      <c r="A11" s="41" t="str">
        <f>YCNT!A9</f>
        <v>Địa điểm xây dựng: Công trình</v>
      </c>
      <c r="B11" s="41"/>
      <c r="C11" s="41"/>
      <c r="D11" s="41"/>
      <c r="E11" s="41"/>
      <c r="F11" s="41"/>
      <c r="G11" s="41"/>
      <c r="H11" s="41"/>
      <c r="I11" s="72"/>
      <c r="J11" s="72"/>
      <c r="K11" s="35"/>
      <c r="L11" s="35"/>
      <c r="M11" s="35"/>
      <c r="N11" s="35"/>
      <c r="O11" s="35"/>
      <c r="P11" s="35"/>
      <c r="Q11" s="35"/>
      <c r="R11" s="35"/>
      <c r="S11" s="35"/>
      <c r="T11" s="35"/>
      <c r="U11" s="35"/>
      <c r="V11" s="35"/>
      <c r="W11" s="35"/>
      <c r="X11" s="35"/>
      <c r="Y11" s="35"/>
      <c r="Z11" s="35"/>
      <c r="AA11" s="35"/>
      <c r="AB11" s="35"/>
      <c r="AC11" s="35"/>
    </row>
    <row r="12" spans="1:29" x14ac:dyDescent="0.3">
      <c r="A12" s="75" t="s">
        <v>107</v>
      </c>
      <c r="B12" s="49"/>
      <c r="C12" s="39"/>
      <c r="D12" s="39"/>
      <c r="E12" s="39"/>
      <c r="F12" s="39"/>
      <c r="G12" s="39"/>
      <c r="H12" s="39"/>
      <c r="I12" s="278"/>
      <c r="J12" s="278"/>
      <c r="K12" s="30"/>
      <c r="L12" s="30"/>
      <c r="M12" s="30"/>
      <c r="N12" s="30"/>
      <c r="O12" s="30"/>
      <c r="P12" s="30"/>
      <c r="Q12" s="30"/>
      <c r="R12" s="30"/>
      <c r="S12" s="30"/>
      <c r="T12" s="30"/>
      <c r="U12" s="30"/>
      <c r="V12" s="30"/>
      <c r="W12" s="30"/>
      <c r="X12" s="30"/>
      <c r="Y12" s="30"/>
      <c r="Z12" s="30"/>
      <c r="AA12" s="30"/>
      <c r="AB12" s="30"/>
      <c r="AC12" s="30"/>
    </row>
    <row r="13" spans="1:29" ht="33.6" customHeight="1" x14ac:dyDescent="0.3">
      <c r="A13" s="281" t="str">
        <f>" - "&amp;INDEX(DANHMUC,$J$2,$J13)</f>
        <v xml:space="preserve"> - Nghiệm thu lắp dựng, hoàn thiện mái kính</v>
      </c>
      <c r="B13" s="274"/>
      <c r="C13" s="274"/>
      <c r="D13" s="274"/>
      <c r="E13" s="274"/>
      <c r="F13" s="274"/>
      <c r="G13" s="274"/>
      <c r="H13" s="274"/>
      <c r="I13" s="45"/>
      <c r="J13" s="122">
        <v>2</v>
      </c>
      <c r="K13" s="31"/>
      <c r="L13" s="31"/>
      <c r="M13" s="31"/>
      <c r="N13" s="31"/>
      <c r="O13" s="31"/>
      <c r="P13" s="31"/>
      <c r="Q13" s="31"/>
      <c r="R13" s="31"/>
      <c r="S13" s="31"/>
      <c r="T13" s="31"/>
      <c r="U13" s="31"/>
      <c r="V13" s="31"/>
      <c r="W13" s="31"/>
      <c r="X13" s="31"/>
      <c r="Y13" s="31"/>
      <c r="Z13" s="31"/>
      <c r="AA13" s="31"/>
      <c r="AB13" s="31"/>
      <c r="AC13" s="31"/>
    </row>
    <row r="14" spans="1:29" x14ac:dyDescent="0.3">
      <c r="A14" s="76" t="s">
        <v>108</v>
      </c>
      <c r="B14" s="76"/>
      <c r="C14" s="39"/>
      <c r="D14" s="39"/>
      <c r="E14" s="39"/>
      <c r="F14" s="39"/>
      <c r="G14" s="39"/>
      <c r="H14" s="39"/>
      <c r="I14" s="72"/>
      <c r="J14" s="72"/>
      <c r="K14" s="30"/>
      <c r="L14" s="30"/>
      <c r="M14" s="30"/>
      <c r="N14" s="30"/>
      <c r="O14" s="30"/>
      <c r="P14" s="30"/>
      <c r="Q14" s="30"/>
      <c r="R14" s="30"/>
      <c r="S14" s="30"/>
      <c r="T14" s="30"/>
      <c r="U14" s="30"/>
      <c r="V14" s="30"/>
      <c r="W14" s="30"/>
      <c r="X14" s="30"/>
      <c r="Y14" s="30"/>
      <c r="Z14" s="30"/>
      <c r="AA14" s="30"/>
      <c r="AB14" s="30"/>
      <c r="AC14" s="30"/>
    </row>
    <row r="15" spans="1:29" x14ac:dyDescent="0.3">
      <c r="A15" s="76" t="s">
        <v>115</v>
      </c>
      <c r="B15" s="76"/>
      <c r="C15" s="39"/>
      <c r="D15" s="39"/>
      <c r="E15" s="39"/>
      <c r="F15" s="39"/>
      <c r="G15" s="39"/>
      <c r="H15" s="39"/>
      <c r="I15" s="72"/>
      <c r="J15" s="72"/>
      <c r="K15" s="30"/>
      <c r="L15" s="30"/>
      <c r="M15" s="30"/>
      <c r="N15" s="30"/>
      <c r="O15" s="30"/>
      <c r="P15" s="30"/>
      <c r="Q15" s="30"/>
      <c r="R15" s="30"/>
      <c r="S15" s="30"/>
      <c r="T15" s="30"/>
      <c r="U15" s="30"/>
      <c r="V15" s="30"/>
      <c r="W15" s="30"/>
      <c r="X15" s="30"/>
      <c r="Y15" s="30"/>
      <c r="Z15" s="30"/>
      <c r="AA15" s="30"/>
      <c r="AB15" s="30"/>
      <c r="AC15" s="30"/>
    </row>
    <row r="16" spans="1:29" x14ac:dyDescent="0.3">
      <c r="A16" s="46" t="s">
        <v>122</v>
      </c>
      <c r="B16" s="46"/>
      <c r="C16" s="41"/>
      <c r="D16" s="41"/>
      <c r="E16" s="39" t="s">
        <v>102</v>
      </c>
      <c r="F16" s="39" t="s">
        <v>103</v>
      </c>
      <c r="G16" s="41"/>
      <c r="H16" s="51"/>
      <c r="I16" s="41"/>
      <c r="J16" s="30"/>
      <c r="K16" s="53"/>
      <c r="L16" s="30"/>
      <c r="M16" s="30"/>
      <c r="N16" s="30"/>
      <c r="O16" s="30"/>
      <c r="P16" s="30"/>
      <c r="Q16" s="30"/>
      <c r="R16" s="30"/>
      <c r="S16" s="30"/>
      <c r="T16" s="30"/>
      <c r="U16" s="30"/>
      <c r="V16" s="30"/>
      <c r="W16" s="30"/>
      <c r="X16" s="30"/>
      <c r="Y16" s="30"/>
      <c r="Z16" s="30"/>
      <c r="AA16" s="30"/>
      <c r="AB16" s="30"/>
      <c r="AC16" s="30"/>
    </row>
    <row r="17" spans="1:29" x14ac:dyDescent="0.3">
      <c r="A17" s="46" t="s">
        <v>122</v>
      </c>
      <c r="B17" s="46"/>
      <c r="C17" s="41"/>
      <c r="D17" s="41"/>
      <c r="E17" s="39" t="s">
        <v>102</v>
      </c>
      <c r="F17" s="39" t="s">
        <v>123</v>
      </c>
      <c r="G17" s="41"/>
      <c r="H17" s="51"/>
      <c r="I17" s="41"/>
      <c r="J17" s="30"/>
      <c r="K17" s="53"/>
      <c r="L17" s="30"/>
      <c r="M17" s="30"/>
      <c r="N17" s="30"/>
      <c r="O17" s="30"/>
      <c r="P17" s="30"/>
      <c r="Q17" s="30"/>
      <c r="R17" s="30"/>
      <c r="S17" s="30"/>
      <c r="T17" s="30"/>
      <c r="U17" s="30"/>
      <c r="V17" s="30"/>
      <c r="W17" s="30"/>
      <c r="X17" s="30"/>
      <c r="Y17" s="30"/>
      <c r="Z17" s="30"/>
      <c r="AA17" s="30"/>
      <c r="AB17" s="30"/>
      <c r="AC17" s="30"/>
    </row>
    <row r="18" spans="1:29" x14ac:dyDescent="0.3">
      <c r="A18" s="76" t="s">
        <v>116</v>
      </c>
      <c r="B18" s="76"/>
      <c r="C18" s="39"/>
      <c r="D18" s="39"/>
      <c r="E18" s="39"/>
      <c r="F18" s="39"/>
      <c r="G18" s="39"/>
      <c r="H18" s="51"/>
      <c r="I18" s="39"/>
      <c r="J18" s="53"/>
      <c r="K18" s="30"/>
      <c r="L18" s="30"/>
      <c r="M18" s="30"/>
      <c r="N18" s="30"/>
      <c r="O18" s="30"/>
      <c r="P18" s="30"/>
      <c r="Q18" s="30"/>
      <c r="R18" s="30"/>
      <c r="S18" s="30"/>
      <c r="T18" s="30"/>
      <c r="U18" s="30"/>
      <c r="V18" s="30"/>
      <c r="W18" s="30"/>
      <c r="X18" s="30"/>
      <c r="Y18" s="30"/>
      <c r="Z18" s="30"/>
      <c r="AA18" s="30"/>
      <c r="AB18" s="30"/>
      <c r="AC18" s="30"/>
    </row>
    <row r="19" spans="1:29" x14ac:dyDescent="0.3">
      <c r="A19" s="46" t="s">
        <v>122</v>
      </c>
      <c r="B19" s="46"/>
      <c r="C19" s="72"/>
      <c r="D19" s="72"/>
      <c r="E19" s="39" t="s">
        <v>102</v>
      </c>
      <c r="F19" s="39" t="s">
        <v>104</v>
      </c>
      <c r="G19" s="39"/>
      <c r="H19" s="51"/>
      <c r="I19" s="39"/>
      <c r="J19" s="30"/>
      <c r="K19" s="30"/>
      <c r="L19" s="30"/>
      <c r="M19" s="53"/>
      <c r="N19" s="30"/>
      <c r="O19" s="30"/>
      <c r="P19" s="30"/>
      <c r="Q19" s="30"/>
      <c r="R19" s="30"/>
      <c r="S19" s="30"/>
      <c r="T19" s="30"/>
      <c r="U19" s="30"/>
      <c r="V19" s="30"/>
      <c r="W19" s="30"/>
      <c r="X19" s="30"/>
      <c r="Y19" s="30"/>
      <c r="Z19" s="30"/>
      <c r="AA19" s="30"/>
      <c r="AB19" s="30"/>
      <c r="AC19" s="30"/>
    </row>
    <row r="20" spans="1:29" x14ac:dyDescent="0.3">
      <c r="A20" s="46" t="s">
        <v>122</v>
      </c>
      <c r="B20" s="39"/>
      <c r="C20" s="39"/>
      <c r="D20" s="39"/>
      <c r="E20" s="39" t="s">
        <v>102</v>
      </c>
      <c r="F20" s="39" t="s">
        <v>124</v>
      </c>
      <c r="G20" s="39"/>
      <c r="H20" s="39"/>
      <c r="I20" s="39"/>
      <c r="J20" s="30"/>
      <c r="K20" s="30"/>
      <c r="L20" s="30"/>
      <c r="M20" s="30"/>
      <c r="N20" s="30"/>
      <c r="O20" s="30"/>
      <c r="P20" s="30"/>
      <c r="Q20" s="30"/>
      <c r="R20" s="30"/>
      <c r="S20" s="30"/>
      <c r="T20" s="30"/>
      <c r="U20" s="30"/>
      <c r="V20" s="30"/>
      <c r="W20" s="30"/>
      <c r="X20" s="30"/>
      <c r="Y20" s="30"/>
      <c r="Z20" s="30"/>
      <c r="AA20" s="30"/>
      <c r="AB20" s="30"/>
      <c r="AC20" s="30"/>
    </row>
    <row r="21" spans="1:29" x14ac:dyDescent="0.3">
      <c r="A21" s="76" t="s">
        <v>109</v>
      </c>
      <c r="B21" s="76"/>
      <c r="C21" s="39"/>
      <c r="D21" s="39"/>
      <c r="E21" s="39"/>
      <c r="F21" s="39"/>
      <c r="G21" s="39"/>
      <c r="H21" s="39"/>
      <c r="I21" s="39"/>
      <c r="J21" s="30"/>
      <c r="K21" s="30"/>
      <c r="L21" s="30"/>
      <c r="M21" s="30"/>
      <c r="N21" s="30"/>
      <c r="O21" s="30"/>
      <c r="P21" s="30"/>
      <c r="Q21" s="30"/>
      <c r="R21" s="30"/>
      <c r="S21" s="30"/>
      <c r="T21" s="30"/>
      <c r="U21" s="30"/>
      <c r="V21" s="30"/>
      <c r="W21" s="30"/>
      <c r="X21" s="30"/>
      <c r="Y21" s="30"/>
      <c r="Z21" s="30"/>
      <c r="AA21" s="30"/>
      <c r="AB21" s="30"/>
      <c r="AC21" s="30"/>
    </row>
    <row r="22" spans="1:29" x14ac:dyDescent="0.3">
      <c r="A22" s="85" t="str">
        <f>"   - Bắt đầu: "&amp;HGio(INDEX(DANHMUC,$J$2,$J22))&amp;HNgay(INDEX(DANHMUC,$J$2,$J22))</f>
        <v xml:space="preserve">   - Bắt đầu: 9 giờ 00 phút, ngày 18 tháng 6 năm 1902</v>
      </c>
      <c r="B22" s="41"/>
      <c r="C22" s="41"/>
      <c r="E22" s="77"/>
      <c r="F22" s="77"/>
      <c r="G22" s="40"/>
      <c r="H22" s="40"/>
      <c r="I22" s="77"/>
      <c r="J22" s="122">
        <v>10</v>
      </c>
      <c r="K22" s="32"/>
      <c r="L22" s="32"/>
      <c r="M22" s="32"/>
      <c r="N22" s="32"/>
      <c r="O22" s="32"/>
      <c r="P22" s="32"/>
      <c r="Q22" s="32"/>
      <c r="R22" s="32"/>
      <c r="S22" s="32"/>
      <c r="T22" s="32"/>
      <c r="U22" s="30"/>
      <c r="V22" s="30"/>
      <c r="W22" s="30"/>
      <c r="X22" s="30"/>
      <c r="Y22" s="30"/>
      <c r="Z22" s="30"/>
      <c r="AA22" s="30"/>
      <c r="AB22" s="30"/>
      <c r="AC22" s="30"/>
    </row>
    <row r="23" spans="1:29" x14ac:dyDescent="0.3">
      <c r="A23" s="85" t="str">
        <f>"   - Kết thúc: "&amp;HGio(INDEX(DANHMUC,$J$2,$J23))&amp;HNgay(INDEX(DANHMUC,$J$2,$J23))</f>
        <v xml:space="preserve">   - Kết thúc: 10 giờ 45 phút, ngày 10 tháng 11 năm 1902</v>
      </c>
      <c r="B23" s="41"/>
      <c r="C23" s="41"/>
      <c r="D23" s="77"/>
      <c r="E23" s="77"/>
      <c r="F23" s="77"/>
      <c r="G23" s="40"/>
      <c r="H23" s="41"/>
      <c r="I23" s="51"/>
      <c r="J23" s="122">
        <v>11</v>
      </c>
      <c r="K23" s="32"/>
      <c r="L23" s="32"/>
      <c r="M23" s="32"/>
      <c r="N23" s="32"/>
      <c r="O23" s="32"/>
      <c r="P23" s="32"/>
      <c r="Q23" s="32"/>
      <c r="R23" s="32"/>
      <c r="S23" s="32"/>
      <c r="T23" s="32"/>
      <c r="U23" s="30"/>
      <c r="V23" s="30"/>
      <c r="W23" s="30"/>
      <c r="X23" s="30"/>
      <c r="Y23" s="30"/>
      <c r="Z23" s="30"/>
      <c r="AA23" s="30"/>
      <c r="AB23" s="30"/>
      <c r="AC23" s="30"/>
    </row>
    <row r="24" spans="1:29" x14ac:dyDescent="0.3">
      <c r="A24" s="39" t="s">
        <v>118</v>
      </c>
      <c r="B24" s="39"/>
      <c r="C24" s="39"/>
      <c r="D24" s="39"/>
      <c r="E24" s="39"/>
      <c r="F24" s="39"/>
      <c r="G24" s="39"/>
      <c r="H24" s="39"/>
      <c r="I24" s="39"/>
      <c r="J24" s="30"/>
      <c r="K24" s="30"/>
      <c r="L24" s="30"/>
      <c r="M24" s="30"/>
      <c r="N24" s="30"/>
      <c r="O24" s="30"/>
      <c r="P24" s="30"/>
      <c r="Q24" s="30"/>
      <c r="R24" s="30"/>
      <c r="S24" s="30"/>
      <c r="T24" s="30"/>
      <c r="U24" s="30"/>
      <c r="V24" s="30"/>
      <c r="W24" s="30"/>
      <c r="X24" s="30"/>
      <c r="Y24" s="30"/>
      <c r="Z24" s="30"/>
      <c r="AA24" s="30"/>
      <c r="AB24" s="30"/>
      <c r="AC24" s="30"/>
    </row>
    <row r="25" spans="1:29" x14ac:dyDescent="0.3">
      <c r="A25" s="76" t="s">
        <v>110</v>
      </c>
      <c r="B25" s="76"/>
      <c r="C25" s="39"/>
      <c r="D25" s="39"/>
      <c r="E25" s="39"/>
      <c r="F25" s="39"/>
      <c r="G25" s="39"/>
      <c r="H25" s="39"/>
      <c r="I25" s="39"/>
      <c r="J25" s="30"/>
      <c r="K25" s="30"/>
      <c r="L25" s="30"/>
      <c r="M25" s="30"/>
      <c r="N25" s="30"/>
      <c r="O25" s="30"/>
      <c r="P25" s="30"/>
      <c r="Q25" s="30"/>
      <c r="R25" s="30"/>
      <c r="S25" s="30"/>
      <c r="T25" s="30"/>
      <c r="U25" s="30"/>
      <c r="V25" s="30"/>
      <c r="W25" s="30"/>
      <c r="X25" s="30"/>
      <c r="Y25" s="30"/>
      <c r="Z25" s="30"/>
      <c r="AA25" s="30"/>
      <c r="AB25" s="30"/>
      <c r="AC25" s="30"/>
    </row>
    <row r="26" spans="1:29" ht="20.399999999999999" customHeight="1" x14ac:dyDescent="0.3">
      <c r="A26" s="76" t="s">
        <v>114</v>
      </c>
      <c r="B26" s="47"/>
      <c r="C26" s="39"/>
      <c r="D26" s="39"/>
      <c r="E26" s="39"/>
      <c r="F26" s="39"/>
      <c r="G26" s="39"/>
      <c r="H26" s="39"/>
      <c r="I26" s="39"/>
      <c r="J26" s="30"/>
      <c r="K26" s="30"/>
      <c r="L26" s="30"/>
      <c r="M26" s="30"/>
      <c r="N26" s="30"/>
      <c r="O26" s="30"/>
      <c r="P26" s="30"/>
      <c r="Q26" s="30"/>
      <c r="R26" s="30"/>
      <c r="S26" s="30"/>
      <c r="T26" s="30"/>
      <c r="U26" s="30"/>
      <c r="V26" s="30"/>
      <c r="W26" s="30"/>
      <c r="X26" s="30"/>
      <c r="Y26" s="30"/>
      <c r="Z26" s="30"/>
      <c r="AA26" s="30"/>
      <c r="AB26" s="30"/>
      <c r="AC26" s="30"/>
    </row>
    <row r="27" spans="1:29" ht="31.2" customHeight="1" x14ac:dyDescent="0.3">
      <c r="A27" s="279" t="s">
        <v>119</v>
      </c>
      <c r="B27" s="279"/>
      <c r="C27" s="279"/>
      <c r="D27" s="279"/>
      <c r="E27" s="279"/>
      <c r="F27" s="279"/>
      <c r="G27" s="279"/>
      <c r="H27" s="279"/>
      <c r="I27" s="73"/>
      <c r="J27" s="71"/>
      <c r="K27" s="71"/>
      <c r="L27" s="71"/>
      <c r="M27" s="71"/>
      <c r="N27" s="71"/>
      <c r="O27" s="71"/>
      <c r="P27" s="71"/>
      <c r="Q27" s="71"/>
      <c r="R27" s="71"/>
      <c r="S27" s="71"/>
      <c r="T27" s="71"/>
      <c r="U27" s="71"/>
      <c r="V27" s="71"/>
      <c r="W27" s="71"/>
      <c r="X27" s="71"/>
      <c r="Y27" s="71"/>
      <c r="Z27" s="71"/>
      <c r="AA27" s="71"/>
      <c r="AB27" s="71"/>
      <c r="AC27" s="71"/>
    </row>
    <row r="28" spans="1:29" ht="18" customHeight="1" x14ac:dyDescent="0.3">
      <c r="A28" s="124" t="s">
        <v>213</v>
      </c>
      <c r="B28" s="124"/>
      <c r="C28" s="124"/>
      <c r="D28" s="79"/>
      <c r="E28" s="79"/>
      <c r="F28" s="79"/>
      <c r="G28" s="79"/>
      <c r="H28" s="79"/>
      <c r="I28" s="39"/>
      <c r="J28" s="30"/>
      <c r="K28" s="30"/>
      <c r="L28" s="30"/>
      <c r="M28" s="30"/>
      <c r="N28" s="30"/>
      <c r="O28" s="30"/>
      <c r="P28" s="30"/>
      <c r="Q28" s="30"/>
      <c r="R28" s="30"/>
      <c r="S28" s="30"/>
      <c r="T28" s="30"/>
      <c r="U28" s="30"/>
      <c r="V28" s="30"/>
      <c r="W28" s="30"/>
      <c r="X28" s="30"/>
      <c r="Y28" s="30"/>
      <c r="Z28" s="30"/>
      <c r="AA28" s="30"/>
      <c r="AB28" s="30"/>
      <c r="AC28" s="30"/>
    </row>
    <row r="29" spans="1:29" ht="18" customHeight="1" x14ac:dyDescent="0.3">
      <c r="A29" s="85" t="str">
        <f xml:space="preserve"> "   - Phiếu yêu cầu nghiệm thu: Số " &amp; INDEX(DANHMUC,$J$2,$J29) &amp;"/PYC"</f>
        <v xml:space="preserve">   - Phiếu yêu cầu nghiệm thu: Số /4/PYC</v>
      </c>
      <c r="B29" s="124"/>
      <c r="C29" s="124"/>
      <c r="D29" s="79"/>
      <c r="E29" s="79"/>
      <c r="F29" s="79"/>
      <c r="G29" s="79"/>
      <c r="H29" s="79"/>
      <c r="I29" s="39"/>
      <c r="J29" s="122">
        <v>3</v>
      </c>
      <c r="K29" s="30"/>
      <c r="L29" s="30"/>
      <c r="M29" s="30"/>
      <c r="N29" s="30"/>
      <c r="O29" s="30"/>
      <c r="P29" s="30"/>
      <c r="Q29" s="30"/>
      <c r="R29" s="30"/>
      <c r="S29" s="30"/>
      <c r="T29" s="30"/>
      <c r="U29" s="30"/>
      <c r="V29" s="30"/>
      <c r="W29" s="30"/>
      <c r="X29" s="30"/>
      <c r="Y29" s="30"/>
      <c r="Z29" s="30"/>
      <c r="AA29" s="30"/>
      <c r="AB29" s="30"/>
      <c r="AC29" s="30"/>
    </row>
    <row r="30" spans="1:29" ht="34.200000000000003" customHeight="1" x14ac:dyDescent="0.3">
      <c r="A30" s="283" t="s">
        <v>215</v>
      </c>
      <c r="B30" s="283"/>
      <c r="C30" s="283"/>
      <c r="D30" s="283"/>
      <c r="E30" s="283"/>
      <c r="F30" s="283"/>
      <c r="G30" s="283"/>
      <c r="H30" s="283"/>
      <c r="I30" s="101"/>
      <c r="J30" s="52"/>
      <c r="K30" s="83"/>
      <c r="L30" s="52"/>
      <c r="M30" s="52"/>
      <c r="N30" s="52"/>
      <c r="O30" s="52"/>
      <c r="P30" s="52"/>
      <c r="Q30" s="52"/>
      <c r="R30" s="52"/>
      <c r="S30" s="52"/>
      <c r="T30" s="52"/>
      <c r="U30" s="52"/>
      <c r="V30" s="52"/>
      <c r="W30" s="52"/>
      <c r="X30" s="52"/>
      <c r="Y30" s="52"/>
      <c r="Z30" s="52"/>
      <c r="AA30" s="52"/>
      <c r="AB30" s="52"/>
      <c r="AC30" s="52"/>
    </row>
    <row r="31" spans="1:29" ht="51" customHeight="1" x14ac:dyDescent="0.3">
      <c r="A31" s="283" t="s">
        <v>210</v>
      </c>
      <c r="B31" s="283"/>
      <c r="C31" s="283"/>
      <c r="D31" s="283"/>
      <c r="E31" s="283"/>
      <c r="F31" s="283"/>
      <c r="G31" s="283"/>
      <c r="H31" s="283"/>
      <c r="I31" s="100"/>
      <c r="J31" s="52"/>
      <c r="K31" s="83"/>
      <c r="L31" s="52"/>
      <c r="M31" s="52"/>
      <c r="N31" s="52"/>
      <c r="O31" s="52"/>
      <c r="P31" s="52"/>
      <c r="Q31" s="52"/>
      <c r="R31" s="52"/>
      <c r="S31" s="52"/>
      <c r="T31" s="52"/>
      <c r="U31" s="52"/>
      <c r="V31" s="52"/>
      <c r="W31" s="52"/>
      <c r="X31" s="52"/>
      <c r="Y31" s="52"/>
      <c r="Z31" s="52"/>
      <c r="AA31" s="52"/>
      <c r="AB31" s="52"/>
      <c r="AC31" s="52"/>
    </row>
    <row r="32" spans="1:29" ht="18.600000000000001" customHeight="1" x14ac:dyDescent="0.3">
      <c r="A32" s="124" t="s">
        <v>209</v>
      </c>
      <c r="B32" s="127"/>
      <c r="C32" s="127"/>
      <c r="D32" s="127"/>
      <c r="E32" s="127"/>
      <c r="F32" s="127"/>
      <c r="G32" s="127"/>
      <c r="H32" s="127"/>
      <c r="I32" s="101"/>
      <c r="J32" s="52"/>
      <c r="K32" s="83"/>
      <c r="L32" s="52"/>
      <c r="M32" s="52"/>
      <c r="N32" s="52"/>
      <c r="O32" s="52"/>
      <c r="P32" s="52"/>
      <c r="Q32" s="52"/>
      <c r="R32" s="52"/>
      <c r="S32" s="52"/>
      <c r="T32" s="52"/>
      <c r="U32" s="52"/>
      <c r="V32" s="52"/>
      <c r="W32" s="52"/>
      <c r="X32" s="52"/>
      <c r="Y32" s="52"/>
      <c r="Z32" s="52"/>
      <c r="AA32" s="52"/>
      <c r="AB32" s="52"/>
      <c r="AC32" s="52"/>
    </row>
    <row r="33" spans="1:29" ht="17.399999999999999" hidden="1" customHeight="1" x14ac:dyDescent="0.3">
      <c r="A33" s="124" t="s">
        <v>194</v>
      </c>
      <c r="B33" s="124"/>
      <c r="C33" s="124"/>
      <c r="D33" s="79"/>
      <c r="E33" s="79"/>
      <c r="F33" s="79"/>
      <c r="G33" s="79"/>
      <c r="H33" s="79"/>
      <c r="I33" s="46"/>
      <c r="J33" s="52"/>
      <c r="K33" s="83"/>
      <c r="L33" s="52"/>
      <c r="M33" s="52"/>
      <c r="N33" s="52"/>
      <c r="O33" s="52"/>
      <c r="P33" s="52"/>
      <c r="Q33" s="52"/>
      <c r="R33" s="52"/>
      <c r="S33" s="52"/>
      <c r="T33" s="52"/>
      <c r="U33" s="52"/>
      <c r="V33" s="52"/>
      <c r="W33" s="52"/>
      <c r="X33" s="52"/>
      <c r="Y33" s="52"/>
      <c r="Z33" s="52"/>
      <c r="AA33" s="52"/>
      <c r="AB33" s="52"/>
      <c r="AC33" s="52"/>
    </row>
    <row r="34" spans="1:29" ht="46.2" hidden="1" customHeight="1" x14ac:dyDescent="0.3">
      <c r="A34" s="287">
        <f>TC_AB_HT</f>
        <v>0</v>
      </c>
      <c r="B34" s="288"/>
      <c r="C34" s="288"/>
      <c r="D34" s="288"/>
      <c r="E34" s="288"/>
      <c r="F34" s="288"/>
      <c r="G34" s="288"/>
      <c r="H34" s="288"/>
      <c r="I34" s="46"/>
      <c r="J34" s="120"/>
      <c r="K34" s="83"/>
      <c r="L34" s="52"/>
      <c r="M34" s="52"/>
      <c r="N34" s="52"/>
      <c r="O34" s="52"/>
      <c r="P34" s="52"/>
      <c r="Q34" s="52"/>
      <c r="R34" s="52"/>
      <c r="S34" s="52"/>
      <c r="T34" s="52"/>
      <c r="U34" s="52"/>
      <c r="V34" s="52"/>
      <c r="W34" s="52"/>
      <c r="X34" s="52"/>
      <c r="Y34" s="52"/>
      <c r="Z34" s="52"/>
      <c r="AA34" s="52"/>
      <c r="AB34" s="52"/>
      <c r="AC34" s="52"/>
    </row>
    <row r="35" spans="1:29" ht="17.399999999999999" hidden="1" customHeight="1" x14ac:dyDescent="0.3">
      <c r="A35" s="103" t="s">
        <v>211</v>
      </c>
      <c r="B35" s="126"/>
      <c r="C35" s="126"/>
      <c r="D35" s="126"/>
      <c r="E35" s="126"/>
      <c r="F35" s="126"/>
      <c r="G35" s="126"/>
      <c r="H35" s="104"/>
      <c r="I35" s="46"/>
      <c r="J35" s="52"/>
      <c r="K35" s="83"/>
      <c r="L35" s="52"/>
      <c r="M35" s="52"/>
      <c r="N35" s="52"/>
      <c r="O35" s="52"/>
      <c r="P35" s="52"/>
      <c r="Q35" s="52"/>
      <c r="R35" s="52"/>
      <c r="S35" s="52"/>
      <c r="T35" s="52"/>
      <c r="U35" s="52"/>
      <c r="V35" s="52"/>
      <c r="W35" s="52"/>
      <c r="X35" s="52"/>
      <c r="Y35" s="52"/>
      <c r="Z35" s="52"/>
      <c r="AA35" s="52"/>
      <c r="AB35" s="52"/>
      <c r="AC35" s="52"/>
    </row>
    <row r="36" spans="1:29" ht="31.8" hidden="1" customHeight="1" x14ac:dyDescent="0.3">
      <c r="A36" s="275" t="s">
        <v>128</v>
      </c>
      <c r="B36" s="275"/>
      <c r="C36" s="275"/>
      <c r="D36" s="275"/>
      <c r="E36" s="275"/>
      <c r="F36" s="275"/>
      <c r="G36" s="275"/>
      <c r="H36" s="275"/>
      <c r="I36" s="46"/>
      <c r="J36" s="52"/>
      <c r="K36" s="83"/>
      <c r="L36" s="52"/>
      <c r="M36" s="52"/>
      <c r="N36" s="52"/>
      <c r="O36" s="52"/>
      <c r="P36" s="52"/>
      <c r="Q36" s="52"/>
      <c r="R36" s="52"/>
      <c r="S36" s="52"/>
      <c r="T36" s="52"/>
      <c r="U36" s="52"/>
      <c r="V36" s="52"/>
      <c r="W36" s="52"/>
      <c r="X36" s="52"/>
      <c r="Y36" s="52"/>
      <c r="Z36" s="52"/>
      <c r="AA36" s="52"/>
      <c r="AB36" s="52"/>
      <c r="AC36" s="52"/>
    </row>
    <row r="37" spans="1:29" ht="36" hidden="1" customHeight="1" x14ac:dyDescent="0.3">
      <c r="A37" s="275" t="s">
        <v>214</v>
      </c>
      <c r="B37" s="275"/>
      <c r="C37" s="275"/>
      <c r="D37" s="275"/>
      <c r="E37" s="275"/>
      <c r="F37" s="275"/>
      <c r="G37" s="275"/>
      <c r="H37" s="275"/>
      <c r="I37" s="125"/>
      <c r="J37" s="103"/>
      <c r="K37" s="70"/>
      <c r="L37" s="70"/>
      <c r="M37" s="70"/>
      <c r="N37" s="70"/>
      <c r="O37" s="70"/>
      <c r="P37" s="70"/>
      <c r="Q37" s="70"/>
      <c r="R37" s="70"/>
      <c r="S37" s="70"/>
      <c r="T37" s="70"/>
      <c r="U37" s="70"/>
      <c r="V37" s="70"/>
      <c r="W37" s="70"/>
      <c r="X37" s="70"/>
      <c r="Y37" s="70"/>
      <c r="Z37" s="70"/>
      <c r="AA37" s="70"/>
      <c r="AB37" s="70"/>
      <c r="AC37" s="70"/>
    </row>
    <row r="38" spans="1:29" ht="17.399999999999999" hidden="1" customHeight="1" x14ac:dyDescent="0.3">
      <c r="A38" s="275" t="s">
        <v>129</v>
      </c>
      <c r="B38" s="275"/>
      <c r="C38" s="275"/>
      <c r="D38" s="275"/>
      <c r="E38" s="275"/>
      <c r="F38" s="275"/>
      <c r="G38" s="275"/>
      <c r="H38" s="275"/>
      <c r="I38" s="73"/>
      <c r="J38" s="71"/>
      <c r="K38" s="71"/>
      <c r="L38" s="71"/>
      <c r="M38" s="71"/>
      <c r="N38" s="71"/>
      <c r="O38" s="71"/>
      <c r="P38" s="71"/>
      <c r="Q38" s="71"/>
      <c r="R38" s="71"/>
      <c r="S38" s="71"/>
      <c r="T38" s="71"/>
      <c r="U38" s="71"/>
      <c r="V38" s="71"/>
      <c r="W38" s="71"/>
      <c r="X38" s="71"/>
      <c r="Y38" s="71"/>
      <c r="Z38" s="71"/>
      <c r="AA38" s="71"/>
      <c r="AB38" s="71"/>
      <c r="AC38" s="71"/>
    </row>
    <row r="39" spans="1:29" x14ac:dyDescent="0.3">
      <c r="A39" s="76" t="s">
        <v>117</v>
      </c>
      <c r="B39" s="76"/>
      <c r="C39" s="39"/>
      <c r="D39" s="39"/>
      <c r="E39" s="39"/>
      <c r="F39" s="39"/>
      <c r="G39" s="39"/>
      <c r="H39" s="39"/>
      <c r="I39" s="39"/>
      <c r="J39" s="30"/>
      <c r="K39" s="30"/>
      <c r="L39" s="30"/>
      <c r="M39" s="30"/>
      <c r="N39" s="30"/>
      <c r="O39" s="30"/>
      <c r="P39" s="30"/>
      <c r="Q39" s="30"/>
      <c r="R39" s="30"/>
      <c r="S39" s="30"/>
      <c r="T39" s="30"/>
      <c r="U39" s="30"/>
      <c r="V39" s="30"/>
      <c r="W39" s="30"/>
      <c r="X39" s="30"/>
      <c r="Y39" s="30"/>
      <c r="Z39" s="30"/>
      <c r="AA39" s="30"/>
      <c r="AB39" s="30"/>
      <c r="AC39" s="30"/>
    </row>
    <row r="40" spans="1:29" ht="16.8" customHeight="1" x14ac:dyDescent="0.3">
      <c r="A40" s="275" t="s">
        <v>113</v>
      </c>
      <c r="B40" s="275"/>
      <c r="C40" s="275"/>
      <c r="D40" s="275"/>
      <c r="E40" s="275"/>
      <c r="F40" s="275"/>
      <c r="G40" s="125"/>
      <c r="H40" s="125"/>
      <c r="I40" s="73"/>
      <c r="J40" s="71"/>
      <c r="K40" s="71"/>
      <c r="L40" s="71"/>
      <c r="M40" s="71"/>
      <c r="N40" s="71"/>
      <c r="O40" s="71"/>
      <c r="P40" s="71"/>
      <c r="Q40" s="71"/>
      <c r="R40" s="71"/>
      <c r="S40" s="71"/>
      <c r="T40" s="71"/>
      <c r="U40" s="71"/>
      <c r="V40" s="71"/>
      <c r="W40" s="71"/>
      <c r="X40" s="71"/>
      <c r="Y40" s="71"/>
      <c r="Z40" s="71"/>
      <c r="AA40" s="71"/>
      <c r="AB40" s="71"/>
      <c r="AC40" s="71"/>
    </row>
    <row r="41" spans="1:29" x14ac:dyDescent="0.3">
      <c r="A41" s="76" t="s">
        <v>121</v>
      </c>
      <c r="B41" s="76"/>
      <c r="C41" s="39"/>
      <c r="D41" s="76"/>
      <c r="E41" s="39"/>
      <c r="F41" s="39"/>
      <c r="G41" s="39"/>
      <c r="H41" s="39"/>
      <c r="I41" s="39"/>
      <c r="J41" s="30"/>
      <c r="K41" s="30"/>
      <c r="L41" s="30"/>
      <c r="M41" s="30"/>
      <c r="N41" s="30"/>
      <c r="O41" s="30"/>
      <c r="P41" s="30"/>
      <c r="Q41" s="30"/>
      <c r="R41" s="30"/>
      <c r="S41" s="30"/>
      <c r="T41" s="30"/>
      <c r="U41" s="30"/>
      <c r="V41" s="30"/>
      <c r="W41" s="30"/>
      <c r="X41" s="30"/>
      <c r="Y41" s="30"/>
      <c r="Z41" s="30"/>
      <c r="AA41" s="30"/>
      <c r="AB41" s="30"/>
      <c r="AC41" s="30"/>
    </row>
    <row r="42" spans="1:29" x14ac:dyDescent="0.3">
      <c r="A42" s="48" t="s">
        <v>120</v>
      </c>
      <c r="B42" s="39"/>
      <c r="C42" s="39"/>
      <c r="D42" s="39"/>
      <c r="E42" s="39"/>
      <c r="F42" s="39"/>
      <c r="G42" s="39"/>
      <c r="H42" s="39"/>
      <c r="I42" s="39"/>
      <c r="J42" s="30"/>
      <c r="K42" s="30"/>
      <c r="L42" s="30"/>
      <c r="M42" s="30"/>
      <c r="N42" s="30"/>
      <c r="O42" s="30"/>
      <c r="P42" s="30"/>
      <c r="Q42" s="30"/>
      <c r="R42" s="30"/>
      <c r="S42" s="30"/>
      <c r="T42" s="30"/>
      <c r="U42" s="30"/>
      <c r="V42" s="30"/>
      <c r="W42" s="30"/>
      <c r="X42" s="30"/>
      <c r="Y42" s="30"/>
      <c r="Z42" s="30"/>
      <c r="AA42" s="30"/>
      <c r="AB42" s="30"/>
      <c r="AC42" s="30"/>
    </row>
    <row r="43" spans="1:29" x14ac:dyDescent="0.3">
      <c r="A43" s="76" t="s">
        <v>111</v>
      </c>
      <c r="B43" s="76"/>
      <c r="C43" s="39"/>
      <c r="D43" s="39"/>
      <c r="E43" s="39"/>
      <c r="F43" s="39"/>
      <c r="G43" s="39"/>
      <c r="H43" s="39"/>
      <c r="I43" s="39"/>
      <c r="J43" s="30"/>
      <c r="K43" s="30"/>
      <c r="L43" s="30"/>
      <c r="M43" s="30"/>
      <c r="N43" s="30"/>
      <c r="O43" s="30"/>
      <c r="P43" s="30"/>
      <c r="Q43" s="30"/>
      <c r="R43" s="30"/>
      <c r="S43" s="30"/>
      <c r="T43" s="30"/>
      <c r="U43" s="30"/>
      <c r="V43" s="30"/>
      <c r="W43" s="30"/>
      <c r="X43" s="30"/>
      <c r="Y43" s="30"/>
      <c r="Z43" s="30"/>
      <c r="AA43" s="30"/>
      <c r="AB43" s="30"/>
      <c r="AC43" s="30"/>
    </row>
    <row r="44" spans="1:29" x14ac:dyDescent="0.3">
      <c r="A44" s="124" t="s">
        <v>224</v>
      </c>
      <c r="B44" s="41"/>
      <c r="C44" s="41"/>
      <c r="D44" s="41"/>
      <c r="E44" s="41"/>
      <c r="F44" s="41"/>
      <c r="G44" s="41"/>
      <c r="H44" s="41"/>
      <c r="I44" s="41"/>
      <c r="J44" s="35"/>
      <c r="K44" s="35"/>
      <c r="L44" s="35"/>
      <c r="M44" s="35"/>
      <c r="N44" s="35"/>
      <c r="O44" s="35"/>
      <c r="P44" s="35"/>
      <c r="Q44" s="35"/>
      <c r="R44" s="35"/>
      <c r="S44" s="35"/>
      <c r="T44" s="35"/>
      <c r="U44" s="35"/>
      <c r="V44" s="35"/>
      <c r="W44" s="35"/>
      <c r="X44" s="35"/>
      <c r="Y44" s="35"/>
      <c r="Z44" s="35"/>
      <c r="AA44" s="35"/>
      <c r="AB44" s="35"/>
      <c r="AC44" s="35"/>
    </row>
    <row r="45" spans="1:29" x14ac:dyDescent="0.3">
      <c r="A45" s="39"/>
      <c r="B45" s="39"/>
      <c r="C45" s="39"/>
      <c r="D45" s="39"/>
      <c r="E45" s="39"/>
      <c r="F45" s="39"/>
      <c r="G45" s="39"/>
      <c r="H45" s="39"/>
      <c r="I45" s="39"/>
      <c r="J45" s="30"/>
      <c r="K45" s="30"/>
      <c r="L45" s="30"/>
      <c r="M45" s="30"/>
      <c r="N45" s="30"/>
      <c r="O45" s="30"/>
      <c r="P45" s="30"/>
      <c r="Q45" s="30"/>
      <c r="R45" s="30"/>
      <c r="S45" s="30"/>
      <c r="T45" s="30"/>
      <c r="U45" s="30"/>
      <c r="V45" s="30"/>
      <c r="W45" s="30"/>
      <c r="X45" s="30"/>
      <c r="Y45" s="30"/>
      <c r="Z45" s="30"/>
      <c r="AA45" s="30"/>
      <c r="AB45" s="30"/>
      <c r="AC45" s="30"/>
    </row>
    <row r="46" spans="1:29" x14ac:dyDescent="0.3">
      <c r="A46" s="38" t="s">
        <v>105</v>
      </c>
      <c r="B46" s="38"/>
      <c r="C46" s="38"/>
      <c r="D46" s="38"/>
      <c r="E46" s="50"/>
      <c r="F46" s="86" t="s">
        <v>106</v>
      </c>
      <c r="G46" s="50"/>
      <c r="H46" s="50"/>
      <c r="I46" s="50"/>
      <c r="J46" s="33"/>
      <c r="K46" s="33"/>
      <c r="L46" s="33"/>
      <c r="M46" s="30"/>
      <c r="N46" s="30"/>
      <c r="O46" s="30"/>
      <c r="P46" s="30"/>
      <c r="R46" s="33"/>
      <c r="S46" s="33"/>
      <c r="T46" s="33"/>
      <c r="U46" s="33"/>
      <c r="V46" s="33"/>
      <c r="W46" s="33"/>
      <c r="X46" s="33"/>
      <c r="Y46" s="33"/>
      <c r="Z46" s="33"/>
      <c r="AA46" s="30"/>
      <c r="AB46" s="30"/>
      <c r="AC46" s="30"/>
    </row>
    <row r="47" spans="1:29" x14ac:dyDescent="0.3">
      <c r="A47" s="38" t="s">
        <v>125</v>
      </c>
      <c r="B47" s="38"/>
      <c r="C47" s="38"/>
      <c r="D47" s="38"/>
      <c r="E47" s="50"/>
      <c r="F47" s="38" t="s">
        <v>29</v>
      </c>
      <c r="G47" s="38"/>
      <c r="H47" s="50"/>
      <c r="I47" s="50"/>
      <c r="J47" s="33"/>
      <c r="K47" s="33"/>
      <c r="L47" s="33"/>
      <c r="M47" s="30"/>
      <c r="N47" s="30"/>
      <c r="O47" s="30"/>
      <c r="P47" s="30"/>
      <c r="R47" s="33"/>
      <c r="S47" s="33"/>
      <c r="T47" s="33"/>
      <c r="U47" s="33"/>
      <c r="V47" s="33"/>
      <c r="W47" s="33"/>
      <c r="X47" s="33"/>
      <c r="Y47" s="33"/>
      <c r="Z47" s="33"/>
      <c r="AA47" s="30"/>
      <c r="AB47" s="30"/>
      <c r="AC47" s="30"/>
    </row>
    <row r="48" spans="1:29" x14ac:dyDescent="0.3">
      <c r="A48" s="49"/>
      <c r="B48" s="49"/>
      <c r="C48" s="49"/>
      <c r="D48" s="49"/>
      <c r="E48" s="49"/>
      <c r="F48" s="49"/>
      <c r="G48" s="49"/>
      <c r="H48" s="49"/>
      <c r="I48" s="28"/>
      <c r="J48" s="28"/>
      <c r="K48" s="28"/>
      <c r="L48" s="28"/>
      <c r="M48" s="28"/>
      <c r="N48" s="28"/>
      <c r="O48" s="28"/>
      <c r="P48" s="28"/>
      <c r="Q48" s="28"/>
      <c r="R48" s="28"/>
      <c r="S48" s="28"/>
      <c r="T48" s="28"/>
      <c r="U48" s="28"/>
      <c r="V48" s="28"/>
      <c r="W48" s="28"/>
      <c r="X48" s="28"/>
      <c r="Y48" s="28"/>
      <c r="Z48" s="28"/>
      <c r="AA48" s="28"/>
      <c r="AB48" s="28"/>
      <c r="AC48" s="28"/>
    </row>
    <row r="49" spans="1:29" x14ac:dyDescent="0.3">
      <c r="A49" s="39"/>
      <c r="B49" s="39"/>
      <c r="C49" s="39"/>
      <c r="D49" s="39"/>
      <c r="E49" s="39"/>
      <c r="F49" s="39"/>
      <c r="G49" s="39"/>
      <c r="H49" s="39"/>
      <c r="I49" s="30"/>
      <c r="J49" s="30"/>
      <c r="K49" s="30"/>
      <c r="L49" s="30"/>
      <c r="M49" s="30"/>
      <c r="N49" s="30"/>
      <c r="O49" s="30"/>
      <c r="P49" s="30"/>
      <c r="Q49" s="30"/>
      <c r="R49" s="30"/>
      <c r="S49" s="30"/>
      <c r="T49" s="30"/>
      <c r="U49" s="30"/>
      <c r="V49" s="30"/>
      <c r="W49" s="30"/>
      <c r="X49" s="30"/>
      <c r="Y49" s="30"/>
      <c r="Z49" s="30"/>
      <c r="AA49" s="30"/>
      <c r="AB49" s="30"/>
      <c r="AC49" s="30"/>
    </row>
    <row r="50" spans="1:29" x14ac:dyDescent="0.3">
      <c r="A50" s="30"/>
      <c r="B50" s="30"/>
      <c r="C50" s="30"/>
      <c r="D50" s="30"/>
      <c r="E50" s="30"/>
      <c r="F50" s="30"/>
      <c r="G50" s="30"/>
      <c r="H50" s="30"/>
      <c r="I50" s="30"/>
      <c r="J50" s="30"/>
      <c r="K50" s="30"/>
      <c r="L50" s="30"/>
      <c r="M50" s="30"/>
      <c r="N50" s="30"/>
      <c r="O50" s="30"/>
      <c r="P50" s="30"/>
      <c r="Q50" s="30"/>
      <c r="R50" s="30"/>
      <c r="S50" s="30"/>
      <c r="T50" s="30"/>
      <c r="U50" s="30"/>
      <c r="V50" s="30"/>
      <c r="W50" s="30"/>
      <c r="X50" s="30"/>
      <c r="Y50" s="30"/>
      <c r="Z50" s="30"/>
      <c r="AA50" s="30"/>
      <c r="AB50" s="30"/>
      <c r="AC50" s="30"/>
    </row>
    <row r="51" spans="1:29" x14ac:dyDescent="0.3">
      <c r="A51" s="30"/>
      <c r="B51" s="30"/>
      <c r="M51" s="30"/>
      <c r="N51" s="30"/>
      <c r="O51" s="30"/>
      <c r="P51" s="30"/>
      <c r="AA51" s="30"/>
      <c r="AB51" s="30"/>
      <c r="AC51" s="30"/>
    </row>
    <row r="52" spans="1:29" x14ac:dyDescent="0.3">
      <c r="C52" s="270"/>
      <c r="D52" s="270"/>
      <c r="E52" s="270"/>
      <c r="F52" s="270"/>
      <c r="G52" s="270"/>
      <c r="H52" s="270"/>
      <c r="I52" s="270"/>
      <c r="J52" s="270"/>
      <c r="K52" s="270"/>
      <c r="L52" s="270"/>
      <c r="Q52" s="270"/>
      <c r="R52" s="270"/>
      <c r="S52" s="270"/>
      <c r="T52" s="270"/>
      <c r="U52" s="270"/>
      <c r="V52" s="270"/>
      <c r="W52" s="270"/>
      <c r="X52" s="270"/>
      <c r="Y52" s="270"/>
      <c r="Z52" s="270"/>
    </row>
  </sheetData>
  <autoFilter ref="L32:L38">
    <filterColumn colId="0">
      <filters>
        <filter val="H"/>
      </filters>
    </filterColumn>
  </autoFilter>
  <mergeCells count="13">
    <mergeCell ref="A31:H31"/>
    <mergeCell ref="E4:H4"/>
    <mergeCell ref="I12:J12"/>
    <mergeCell ref="A13:H13"/>
    <mergeCell ref="A27:H27"/>
    <mergeCell ref="A30:H30"/>
    <mergeCell ref="Q52:Z52"/>
    <mergeCell ref="A34:H34"/>
    <mergeCell ref="A36:H36"/>
    <mergeCell ref="A37:H37"/>
    <mergeCell ref="A38:H38"/>
    <mergeCell ref="A40:F40"/>
    <mergeCell ref="C52:L52"/>
  </mergeCells>
  <printOptions horizontalCentered="1"/>
  <pageMargins left="1.3779527559055118" right="0.59055118110236227" top="0.59055118110236227" bottom="0.59055118110236227"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Spinner 1">
              <controlPr defaultSize="0" autoPict="0" macro="[0]!dandongHT">
                <anchor moveWithCells="1" sizeWithCells="1">
                  <from>
                    <xdr:col>8</xdr:col>
                    <xdr:colOff>53340</xdr:colOff>
                    <xdr:row>2</xdr:row>
                    <xdr:rowOff>22860</xdr:rowOff>
                  </from>
                  <to>
                    <xdr:col>8</xdr:col>
                    <xdr:colOff>510540</xdr:colOff>
                    <xdr:row>5</xdr:row>
                    <xdr:rowOff>83820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T364"/>
  <sheetViews>
    <sheetView showGridLines="0" topLeftCell="A58" zoomScaleNormal="100" workbookViewId="0">
      <selection activeCell="A65" sqref="A65:XFD65"/>
    </sheetView>
  </sheetViews>
  <sheetFormatPr defaultColWidth="10" defaultRowHeight="16.8" x14ac:dyDescent="0.3"/>
  <cols>
    <col min="1" max="1" width="36.33203125" style="95" customWidth="1"/>
    <col min="2" max="3" width="9.6640625" style="95" customWidth="1"/>
    <col min="4" max="6" width="9.6640625" style="88" customWidth="1"/>
    <col min="7" max="16384" width="10" style="88"/>
  </cols>
  <sheetData>
    <row r="1" spans="1:20" ht="22.8" customHeight="1" x14ac:dyDescent="0.3">
      <c r="A1" s="96" t="s">
        <v>133</v>
      </c>
      <c r="B1" s="97"/>
      <c r="C1" s="97"/>
      <c r="D1" s="97"/>
      <c r="E1" s="97"/>
      <c r="F1" s="97"/>
      <c r="S1" s="88" t="s">
        <v>134</v>
      </c>
      <c r="T1" s="88" t="s">
        <v>135</v>
      </c>
    </row>
    <row r="2" spans="1:20" ht="18.600000000000001" customHeight="1" x14ac:dyDescent="0.3">
      <c r="A2" s="290" t="s">
        <v>138</v>
      </c>
      <c r="B2" s="274"/>
      <c r="C2" s="274"/>
      <c r="D2" s="274"/>
      <c r="E2" s="274"/>
      <c r="F2" s="274"/>
      <c r="G2" s="89"/>
      <c r="H2" s="89"/>
      <c r="I2" s="89"/>
      <c r="J2" s="89"/>
      <c r="K2" s="89"/>
      <c r="L2" s="89"/>
      <c r="M2" s="89"/>
      <c r="N2" s="89"/>
      <c r="O2" s="89"/>
      <c r="T2" s="88" t="s">
        <v>136</v>
      </c>
    </row>
    <row r="3" spans="1:20" ht="16.8" customHeight="1" x14ac:dyDescent="0.3">
      <c r="A3" s="290" t="s">
        <v>139</v>
      </c>
      <c r="B3" s="274"/>
      <c r="C3" s="274"/>
      <c r="D3" s="274"/>
      <c r="E3" s="274"/>
      <c r="F3" s="274"/>
      <c r="G3" s="89"/>
      <c r="H3" s="89"/>
      <c r="I3" s="89"/>
      <c r="J3" s="89"/>
      <c r="K3" s="89"/>
      <c r="L3" s="89"/>
      <c r="M3" s="89"/>
      <c r="N3" s="89"/>
      <c r="O3" s="89"/>
      <c r="T3" s="88" t="s">
        <v>137</v>
      </c>
    </row>
    <row r="4" spans="1:20" ht="16.8" customHeight="1" x14ac:dyDescent="0.3">
      <c r="A4" s="290" t="s">
        <v>140</v>
      </c>
      <c r="B4" s="274"/>
      <c r="C4" s="274"/>
      <c r="D4" s="274"/>
      <c r="E4" s="274"/>
      <c r="F4" s="274"/>
      <c r="G4" s="89"/>
      <c r="H4" s="89"/>
      <c r="I4" s="89"/>
      <c r="J4" s="89"/>
      <c r="K4" s="89"/>
      <c r="L4" s="89"/>
      <c r="M4" s="89"/>
      <c r="N4" s="89"/>
      <c r="O4" s="89"/>
    </row>
    <row r="5" spans="1:20" ht="16.8" customHeight="1" x14ac:dyDescent="0.3">
      <c r="A5" s="290" t="s">
        <v>141</v>
      </c>
      <c r="B5" s="274"/>
      <c r="C5" s="274"/>
      <c r="D5" s="274"/>
      <c r="E5" s="274"/>
      <c r="F5" s="274"/>
      <c r="G5" s="89"/>
      <c r="H5" s="89"/>
      <c r="I5" s="89"/>
      <c r="J5" s="89"/>
      <c r="K5" s="89"/>
      <c r="L5" s="89"/>
      <c r="M5" s="89"/>
      <c r="N5" s="89"/>
      <c r="O5" s="89"/>
    </row>
    <row r="6" spans="1:20" s="91" customFormat="1" ht="16.8" customHeight="1" x14ac:dyDescent="0.3">
      <c r="A6" s="289" t="s">
        <v>220</v>
      </c>
      <c r="B6" s="274"/>
      <c r="C6" s="274"/>
      <c r="D6" s="274"/>
      <c r="E6" s="274"/>
      <c r="F6" s="274"/>
      <c r="G6" s="90"/>
      <c r="H6" s="90"/>
      <c r="I6" s="90"/>
      <c r="J6" s="90"/>
      <c r="K6" s="90"/>
      <c r="L6" s="90"/>
      <c r="M6" s="90"/>
      <c r="N6" s="90"/>
      <c r="O6" s="90"/>
    </row>
    <row r="7" spans="1:20" s="91" customFormat="1" ht="16.8" customHeight="1" x14ac:dyDescent="0.3">
      <c r="A7" s="289" t="s">
        <v>221</v>
      </c>
      <c r="B7" s="274"/>
      <c r="C7" s="274"/>
      <c r="D7" s="274"/>
      <c r="E7" s="274"/>
      <c r="F7" s="274"/>
      <c r="G7" s="90"/>
      <c r="H7" s="90"/>
      <c r="I7" s="90"/>
      <c r="J7" s="90"/>
      <c r="K7" s="90"/>
      <c r="L7" s="90"/>
      <c r="M7" s="90"/>
      <c r="N7" s="90"/>
      <c r="O7" s="90"/>
    </row>
    <row r="8" spans="1:20" s="91" customFormat="1" ht="16.8" customHeight="1" x14ac:dyDescent="0.3">
      <c r="A8" s="289" t="s">
        <v>222</v>
      </c>
      <c r="B8" s="274"/>
      <c r="C8" s="274"/>
      <c r="D8" s="274"/>
      <c r="E8" s="274"/>
      <c r="F8" s="274"/>
      <c r="G8" s="90"/>
      <c r="H8" s="90"/>
      <c r="I8" s="90"/>
      <c r="J8" s="90"/>
      <c r="K8" s="90"/>
      <c r="L8" s="90"/>
      <c r="M8" s="90"/>
      <c r="N8" s="90"/>
      <c r="O8" s="90"/>
    </row>
    <row r="9" spans="1:20" ht="16.8" customHeight="1" x14ac:dyDescent="0.3">
      <c r="A9" s="290" t="s">
        <v>271</v>
      </c>
      <c r="B9" s="274"/>
      <c r="C9" s="274"/>
      <c r="D9" s="274"/>
      <c r="E9" s="274"/>
      <c r="F9" s="274"/>
      <c r="G9" s="89"/>
      <c r="H9" s="89"/>
      <c r="I9" s="89"/>
      <c r="J9" s="89"/>
      <c r="K9" s="89"/>
      <c r="L9" s="89"/>
      <c r="M9" s="89"/>
      <c r="N9" s="89"/>
      <c r="O9" s="89"/>
    </row>
    <row r="10" spans="1:20" ht="16.8" customHeight="1" x14ac:dyDescent="0.3">
      <c r="A10" s="290" t="s">
        <v>142</v>
      </c>
      <c r="B10" s="274"/>
      <c r="C10" s="274"/>
      <c r="D10" s="274"/>
      <c r="E10" s="274"/>
      <c r="F10" s="274"/>
      <c r="G10" s="89"/>
      <c r="H10" s="89"/>
      <c r="I10" s="89"/>
      <c r="J10" s="89"/>
      <c r="K10" s="89"/>
      <c r="L10" s="89"/>
      <c r="M10" s="89"/>
      <c r="N10" s="89"/>
      <c r="O10" s="89"/>
    </row>
    <row r="11" spans="1:20" ht="16.8" customHeight="1" x14ac:dyDescent="0.3">
      <c r="A11" s="290" t="s">
        <v>143</v>
      </c>
      <c r="B11" s="274"/>
      <c r="C11" s="274"/>
      <c r="D11" s="274"/>
      <c r="E11" s="274"/>
      <c r="F11" s="274"/>
      <c r="G11" s="89"/>
      <c r="H11" s="89"/>
      <c r="I11" s="89"/>
      <c r="J11" s="89"/>
      <c r="K11" s="89"/>
      <c r="L11" s="89"/>
      <c r="M11" s="89"/>
      <c r="N11" s="89"/>
      <c r="O11" s="89"/>
    </row>
    <row r="12" spans="1:20" ht="16.8" customHeight="1" x14ac:dyDescent="0.3">
      <c r="A12" s="290" t="s">
        <v>144</v>
      </c>
      <c r="B12" s="274"/>
      <c r="C12" s="274"/>
      <c r="D12" s="274"/>
      <c r="E12" s="274"/>
      <c r="F12" s="274"/>
      <c r="G12" s="89"/>
      <c r="H12" s="89"/>
      <c r="I12" s="89"/>
      <c r="J12" s="89"/>
      <c r="K12" s="89"/>
      <c r="L12" s="89"/>
      <c r="M12" s="89"/>
      <c r="N12" s="89"/>
      <c r="O12" s="89"/>
    </row>
    <row r="13" spans="1:20" ht="16.8" customHeight="1" x14ac:dyDescent="0.3">
      <c r="A13" s="290" t="s">
        <v>145</v>
      </c>
      <c r="B13" s="274"/>
      <c r="C13" s="274"/>
      <c r="D13" s="274"/>
      <c r="E13" s="274"/>
      <c r="F13" s="274"/>
      <c r="G13" s="89"/>
      <c r="H13" s="89"/>
      <c r="I13" s="89"/>
      <c r="J13" s="89"/>
      <c r="K13" s="89"/>
      <c r="L13" s="89"/>
      <c r="M13" s="89"/>
      <c r="N13" s="89"/>
      <c r="O13" s="89"/>
    </row>
    <row r="14" spans="1:20" ht="16.8" customHeight="1" x14ac:dyDescent="0.3">
      <c r="A14" s="290" t="s">
        <v>146</v>
      </c>
      <c r="B14" s="274"/>
      <c r="C14" s="274"/>
      <c r="D14" s="274"/>
      <c r="E14" s="274"/>
      <c r="F14" s="274"/>
      <c r="G14" s="89"/>
      <c r="H14" s="89"/>
      <c r="I14" s="89"/>
      <c r="J14" s="89"/>
      <c r="K14" s="89"/>
      <c r="L14" s="89"/>
      <c r="M14" s="89"/>
      <c r="N14" s="89"/>
      <c r="O14" s="89"/>
    </row>
    <row r="15" spans="1:20" ht="16.8" customHeight="1" x14ac:dyDescent="0.3">
      <c r="A15" s="290" t="s">
        <v>147</v>
      </c>
      <c r="B15" s="274"/>
      <c r="C15" s="274"/>
      <c r="D15" s="274"/>
      <c r="E15" s="274"/>
      <c r="F15" s="274"/>
      <c r="G15" s="89"/>
      <c r="H15" s="89"/>
      <c r="I15" s="89"/>
      <c r="J15" s="89"/>
      <c r="K15" s="89"/>
      <c r="L15" s="89"/>
      <c r="M15" s="89"/>
      <c r="N15" s="89"/>
      <c r="O15" s="89"/>
    </row>
    <row r="16" spans="1:20" ht="16.8" customHeight="1" x14ac:dyDescent="0.3">
      <c r="A16" s="290" t="s">
        <v>148</v>
      </c>
      <c r="B16" s="274"/>
      <c r="C16" s="274"/>
      <c r="D16" s="274"/>
      <c r="E16" s="274"/>
      <c r="F16" s="274"/>
      <c r="G16" s="89"/>
      <c r="H16" s="89"/>
      <c r="I16" s="89"/>
      <c r="J16" s="89"/>
      <c r="K16" s="89"/>
      <c r="L16" s="89"/>
      <c r="M16" s="89"/>
      <c r="N16" s="89"/>
      <c r="O16" s="89"/>
    </row>
    <row r="17" spans="1:15" ht="16.8" customHeight="1" x14ac:dyDescent="0.3">
      <c r="A17" s="290" t="s">
        <v>149</v>
      </c>
      <c r="B17" s="274"/>
      <c r="C17" s="274"/>
      <c r="D17" s="274"/>
      <c r="E17" s="274"/>
      <c r="F17" s="274"/>
      <c r="G17" s="89"/>
      <c r="H17" s="89"/>
      <c r="I17" s="89"/>
      <c r="J17" s="89"/>
      <c r="K17" s="89"/>
      <c r="L17" s="89"/>
      <c r="M17" s="89"/>
      <c r="N17" s="89"/>
      <c r="O17" s="89"/>
    </row>
    <row r="18" spans="1:15" s="93" customFormat="1" ht="16.8" customHeight="1" x14ac:dyDescent="0.3">
      <c r="A18" s="290" t="s">
        <v>191</v>
      </c>
      <c r="B18" s="274"/>
      <c r="C18" s="274"/>
      <c r="D18" s="274"/>
      <c r="E18" s="274"/>
      <c r="F18" s="274"/>
      <c r="G18" s="92"/>
      <c r="H18" s="92"/>
      <c r="I18" s="92"/>
      <c r="J18" s="92"/>
      <c r="K18" s="92"/>
      <c r="L18" s="92"/>
      <c r="M18" s="92"/>
      <c r="N18" s="92"/>
      <c r="O18" s="92"/>
    </row>
    <row r="19" spans="1:15" s="91" customFormat="1" ht="16.8" customHeight="1" x14ac:dyDescent="0.3">
      <c r="A19" s="289" t="s">
        <v>219</v>
      </c>
      <c r="B19" s="274"/>
      <c r="C19" s="274"/>
      <c r="D19" s="274"/>
      <c r="E19" s="274"/>
      <c r="F19" s="274"/>
      <c r="G19" s="90"/>
      <c r="H19" s="90"/>
      <c r="I19" s="90"/>
      <c r="J19" s="90"/>
      <c r="K19" s="90"/>
      <c r="L19" s="90"/>
      <c r="M19" s="90"/>
      <c r="N19" s="90"/>
      <c r="O19" s="90"/>
    </row>
    <row r="20" spans="1:15" ht="16.8" customHeight="1" x14ac:dyDescent="0.3">
      <c r="A20" s="290" t="s">
        <v>150</v>
      </c>
      <c r="B20" s="274"/>
      <c r="C20" s="274"/>
      <c r="D20" s="274"/>
      <c r="E20" s="274"/>
      <c r="F20" s="274"/>
      <c r="G20" s="89"/>
      <c r="H20" s="89"/>
      <c r="I20" s="89"/>
      <c r="J20" s="89"/>
      <c r="K20" s="89"/>
      <c r="L20" s="89"/>
      <c r="M20" s="89"/>
      <c r="N20" s="89"/>
      <c r="O20" s="89"/>
    </row>
    <row r="21" spans="1:15" ht="16.8" customHeight="1" x14ac:dyDescent="0.3">
      <c r="A21" s="290" t="s">
        <v>151</v>
      </c>
      <c r="B21" s="274"/>
      <c r="C21" s="274"/>
      <c r="D21" s="274"/>
      <c r="E21" s="274"/>
      <c r="F21" s="274"/>
      <c r="G21" s="89"/>
      <c r="H21" s="89"/>
      <c r="I21" s="89"/>
      <c r="J21" s="89"/>
      <c r="K21" s="89"/>
      <c r="L21" s="89"/>
      <c r="M21" s="89"/>
      <c r="N21" s="89"/>
      <c r="O21" s="89"/>
    </row>
    <row r="22" spans="1:15" ht="16.8" customHeight="1" x14ac:dyDescent="0.3">
      <c r="A22" s="290" t="s">
        <v>152</v>
      </c>
      <c r="B22" s="274"/>
      <c r="C22" s="274"/>
      <c r="D22" s="274"/>
      <c r="E22" s="274"/>
      <c r="F22" s="274"/>
      <c r="G22" s="89"/>
      <c r="H22" s="89"/>
      <c r="I22" s="89"/>
      <c r="J22" s="89"/>
      <c r="K22" s="89"/>
      <c r="L22" s="89"/>
      <c r="M22" s="89"/>
      <c r="N22" s="89"/>
      <c r="O22" s="89"/>
    </row>
    <row r="23" spans="1:15" ht="16.8" customHeight="1" x14ac:dyDescent="0.3">
      <c r="A23" s="290" t="s">
        <v>153</v>
      </c>
      <c r="B23" s="274"/>
      <c r="C23" s="274"/>
      <c r="D23" s="274"/>
      <c r="E23" s="274"/>
      <c r="F23" s="274"/>
      <c r="G23" s="89"/>
      <c r="H23" s="89"/>
      <c r="I23" s="89"/>
      <c r="J23" s="89"/>
      <c r="K23" s="89"/>
      <c r="L23" s="89"/>
      <c r="M23" s="89"/>
      <c r="N23" s="89"/>
      <c r="O23" s="89"/>
    </row>
    <row r="24" spans="1:15" ht="16.8" customHeight="1" x14ac:dyDescent="0.3">
      <c r="A24" s="290" t="s">
        <v>154</v>
      </c>
      <c r="B24" s="274"/>
      <c r="C24" s="274"/>
      <c r="D24" s="274"/>
      <c r="E24" s="274"/>
      <c r="F24" s="274"/>
      <c r="G24" s="89"/>
      <c r="H24" s="89"/>
      <c r="I24" s="89"/>
      <c r="J24" s="89"/>
      <c r="K24" s="89"/>
      <c r="L24" s="89"/>
      <c r="M24" s="89"/>
      <c r="N24" s="89"/>
      <c r="O24" s="89"/>
    </row>
    <row r="25" spans="1:15" ht="33.6" customHeight="1" x14ac:dyDescent="0.3">
      <c r="A25" s="290" t="s">
        <v>155</v>
      </c>
      <c r="B25" s="274"/>
      <c r="C25" s="274"/>
      <c r="D25" s="274"/>
      <c r="E25" s="274"/>
      <c r="F25" s="274"/>
      <c r="G25" s="89"/>
      <c r="H25" s="89"/>
      <c r="I25" s="89"/>
      <c r="J25" s="89"/>
      <c r="K25" s="89"/>
      <c r="L25" s="89"/>
      <c r="M25" s="89"/>
      <c r="N25" s="89"/>
      <c r="O25" s="89"/>
    </row>
    <row r="26" spans="1:15" ht="33.6" customHeight="1" x14ac:dyDescent="0.3">
      <c r="A26" s="290" t="s">
        <v>156</v>
      </c>
      <c r="B26" s="274"/>
      <c r="C26" s="274"/>
      <c r="D26" s="274"/>
      <c r="E26" s="274"/>
      <c r="F26" s="274"/>
      <c r="G26" s="89"/>
      <c r="H26" s="89"/>
      <c r="I26" s="89"/>
      <c r="J26" s="89"/>
      <c r="K26" s="89"/>
      <c r="L26" s="89"/>
      <c r="M26" s="89"/>
      <c r="N26" s="89"/>
      <c r="O26" s="89"/>
    </row>
    <row r="27" spans="1:15" ht="33.6" customHeight="1" x14ac:dyDescent="0.3">
      <c r="A27" s="290" t="s">
        <v>157</v>
      </c>
      <c r="B27" s="274"/>
      <c r="C27" s="274"/>
      <c r="D27" s="274"/>
      <c r="E27" s="274"/>
      <c r="F27" s="274"/>
      <c r="G27" s="89"/>
      <c r="H27" s="89"/>
      <c r="I27" s="89"/>
      <c r="J27" s="89"/>
      <c r="K27" s="89"/>
      <c r="L27" s="89"/>
      <c r="M27" s="89"/>
      <c r="N27" s="89"/>
      <c r="O27" s="89"/>
    </row>
    <row r="28" spans="1:15" ht="16.8" customHeight="1" x14ac:dyDescent="0.3">
      <c r="A28" s="290" t="s">
        <v>269</v>
      </c>
      <c r="B28" s="274"/>
      <c r="C28" s="274"/>
      <c r="D28" s="274"/>
      <c r="E28" s="274"/>
      <c r="F28" s="274"/>
      <c r="G28" s="89"/>
      <c r="H28" s="89"/>
      <c r="I28" s="89"/>
      <c r="J28" s="89"/>
      <c r="K28" s="89"/>
      <c r="L28" s="89"/>
      <c r="M28" s="89"/>
      <c r="N28" s="89"/>
      <c r="O28" s="89"/>
    </row>
    <row r="29" spans="1:15" ht="33.6" customHeight="1" x14ac:dyDescent="0.3">
      <c r="A29" s="290" t="s">
        <v>158</v>
      </c>
      <c r="B29" s="274"/>
      <c r="C29" s="274"/>
      <c r="D29" s="274"/>
      <c r="E29" s="274"/>
      <c r="F29" s="274"/>
      <c r="G29" s="89"/>
      <c r="H29" s="89"/>
      <c r="I29" s="89"/>
      <c r="J29" s="89"/>
      <c r="K29" s="89"/>
      <c r="L29" s="89"/>
      <c r="M29" s="89"/>
      <c r="N29" s="89"/>
      <c r="O29" s="89"/>
    </row>
    <row r="30" spans="1:15" ht="33.6" customHeight="1" x14ac:dyDescent="0.3">
      <c r="A30" s="290" t="s">
        <v>159</v>
      </c>
      <c r="B30" s="274"/>
      <c r="C30" s="274"/>
      <c r="D30" s="274"/>
      <c r="E30" s="274"/>
      <c r="F30" s="274"/>
      <c r="G30" s="89"/>
      <c r="H30" s="89"/>
      <c r="I30" s="89"/>
      <c r="J30" s="89"/>
      <c r="K30" s="89"/>
      <c r="L30" s="89"/>
      <c r="M30" s="89"/>
      <c r="N30" s="89"/>
      <c r="O30" s="89"/>
    </row>
    <row r="31" spans="1:15" ht="33.6" customHeight="1" x14ac:dyDescent="0.3">
      <c r="A31" s="290" t="s">
        <v>160</v>
      </c>
      <c r="B31" s="274"/>
      <c r="C31" s="274"/>
      <c r="D31" s="274"/>
      <c r="E31" s="274"/>
      <c r="F31" s="274"/>
      <c r="G31" s="89"/>
      <c r="H31" s="89"/>
      <c r="I31" s="89"/>
      <c r="J31" s="89"/>
      <c r="K31" s="89"/>
      <c r="L31" s="89"/>
      <c r="M31" s="89"/>
      <c r="N31" s="89"/>
      <c r="O31" s="89"/>
    </row>
    <row r="32" spans="1:15" ht="16.8" customHeight="1" x14ac:dyDescent="0.3">
      <c r="A32" s="290" t="s">
        <v>161</v>
      </c>
      <c r="B32" s="274"/>
      <c r="C32" s="274"/>
      <c r="D32" s="274"/>
      <c r="E32" s="274"/>
      <c r="F32" s="274"/>
      <c r="G32" s="89"/>
      <c r="H32" s="89"/>
      <c r="I32" s="89"/>
      <c r="J32" s="89"/>
      <c r="K32" s="89"/>
      <c r="L32" s="89"/>
      <c r="M32" s="89"/>
      <c r="N32" s="89"/>
      <c r="O32" s="89"/>
    </row>
    <row r="33" spans="1:15" ht="16.8" customHeight="1" x14ac:dyDescent="0.3">
      <c r="A33" s="290" t="s">
        <v>162</v>
      </c>
      <c r="B33" s="274"/>
      <c r="C33" s="274"/>
      <c r="D33" s="274"/>
      <c r="E33" s="274"/>
      <c r="F33" s="274"/>
      <c r="G33" s="89"/>
      <c r="H33" s="89"/>
      <c r="I33" s="89"/>
      <c r="J33" s="89"/>
      <c r="K33" s="89"/>
      <c r="L33" s="89"/>
      <c r="M33" s="89"/>
      <c r="N33" s="89"/>
      <c r="O33" s="89"/>
    </row>
    <row r="34" spans="1:15" ht="16.8" customHeight="1" x14ac:dyDescent="0.3">
      <c r="A34" s="290" t="s">
        <v>163</v>
      </c>
      <c r="B34" s="274"/>
      <c r="C34" s="274"/>
      <c r="D34" s="274"/>
      <c r="E34" s="274"/>
      <c r="F34" s="274"/>
      <c r="G34" s="89"/>
      <c r="H34" s="89"/>
      <c r="I34" s="89"/>
      <c r="J34" s="89"/>
      <c r="K34" s="89"/>
      <c r="L34" s="89"/>
      <c r="M34" s="89"/>
      <c r="N34" s="89"/>
      <c r="O34" s="89"/>
    </row>
    <row r="35" spans="1:15" ht="16.8" customHeight="1" x14ac:dyDescent="0.3">
      <c r="A35" s="290" t="s">
        <v>164</v>
      </c>
      <c r="B35" s="274"/>
      <c r="C35" s="274"/>
      <c r="D35" s="274"/>
      <c r="E35" s="274"/>
      <c r="F35" s="274"/>
      <c r="G35" s="89"/>
      <c r="H35" s="89"/>
      <c r="I35" s="89"/>
      <c r="J35" s="89"/>
      <c r="K35" s="89"/>
      <c r="L35" s="89"/>
      <c r="M35" s="89"/>
      <c r="N35" s="89"/>
      <c r="O35" s="89"/>
    </row>
    <row r="36" spans="1:15" ht="33.6" customHeight="1" x14ac:dyDescent="0.3">
      <c r="A36" s="290" t="s">
        <v>165</v>
      </c>
      <c r="B36" s="274"/>
      <c r="C36" s="274"/>
      <c r="D36" s="274"/>
      <c r="E36" s="274"/>
      <c r="F36" s="274"/>
      <c r="G36" s="89"/>
      <c r="H36" s="89"/>
      <c r="I36" s="89"/>
      <c r="J36" s="89"/>
      <c r="K36" s="89"/>
      <c r="L36" s="89"/>
      <c r="M36" s="89"/>
      <c r="N36" s="89"/>
      <c r="O36" s="89"/>
    </row>
    <row r="37" spans="1:15" s="91" customFormat="1" ht="16.8" customHeight="1" x14ac:dyDescent="0.3">
      <c r="A37" s="289" t="s">
        <v>216</v>
      </c>
      <c r="B37" s="274"/>
      <c r="C37" s="274"/>
      <c r="D37" s="274"/>
      <c r="E37" s="274"/>
      <c r="F37" s="274"/>
      <c r="G37" s="90"/>
      <c r="H37" s="90"/>
      <c r="I37" s="90"/>
      <c r="J37" s="90"/>
      <c r="K37" s="90"/>
      <c r="L37" s="90"/>
      <c r="M37" s="90"/>
      <c r="N37" s="90"/>
      <c r="O37" s="90"/>
    </row>
    <row r="38" spans="1:15" ht="33.6" customHeight="1" x14ac:dyDescent="0.3">
      <c r="A38" s="290" t="s">
        <v>166</v>
      </c>
      <c r="B38" s="274"/>
      <c r="C38" s="274"/>
      <c r="D38" s="274"/>
      <c r="E38" s="274"/>
      <c r="F38" s="274"/>
      <c r="G38" s="89"/>
      <c r="H38" s="89"/>
      <c r="I38" s="89"/>
      <c r="J38" s="89"/>
      <c r="K38" s="89"/>
      <c r="L38" s="89"/>
      <c r="M38" s="89"/>
      <c r="N38" s="89"/>
      <c r="O38" s="89"/>
    </row>
    <row r="39" spans="1:15" ht="16.8" customHeight="1" x14ac:dyDescent="0.3">
      <c r="A39" s="290" t="s">
        <v>167</v>
      </c>
      <c r="B39" s="274"/>
      <c r="C39" s="274"/>
      <c r="D39" s="274"/>
      <c r="E39" s="274"/>
      <c r="F39" s="274"/>
      <c r="G39" s="89"/>
      <c r="H39" s="89"/>
      <c r="I39" s="89"/>
      <c r="J39" s="89"/>
      <c r="K39" s="89"/>
      <c r="L39" s="89"/>
      <c r="M39" s="89"/>
      <c r="N39" s="89"/>
      <c r="O39" s="89"/>
    </row>
    <row r="40" spans="1:15" ht="16.8" customHeight="1" x14ac:dyDescent="0.3">
      <c r="A40" s="290" t="s">
        <v>168</v>
      </c>
      <c r="B40" s="274"/>
      <c r="C40" s="274"/>
      <c r="D40" s="274"/>
      <c r="E40" s="274"/>
      <c r="F40" s="274"/>
      <c r="G40" s="89"/>
      <c r="H40" s="89"/>
      <c r="I40" s="89"/>
      <c r="J40" s="89"/>
      <c r="K40" s="89"/>
      <c r="L40" s="89"/>
      <c r="M40" s="89"/>
      <c r="N40" s="89"/>
      <c r="O40" s="89"/>
    </row>
    <row r="41" spans="1:15" s="91" customFormat="1" ht="16.8" customHeight="1" x14ac:dyDescent="0.3">
      <c r="A41" s="289" t="s">
        <v>217</v>
      </c>
      <c r="B41" s="274"/>
      <c r="C41" s="274"/>
      <c r="D41" s="274"/>
      <c r="E41" s="274"/>
      <c r="F41" s="274"/>
      <c r="G41" s="90"/>
      <c r="H41" s="90"/>
      <c r="I41" s="90"/>
      <c r="J41" s="90"/>
      <c r="K41" s="90"/>
      <c r="L41" s="90"/>
      <c r="M41" s="90"/>
      <c r="N41" s="90"/>
      <c r="O41" s="90"/>
    </row>
    <row r="42" spans="1:15" ht="16.8" customHeight="1" x14ac:dyDescent="0.3">
      <c r="A42" s="290" t="s">
        <v>169</v>
      </c>
      <c r="B42" s="274"/>
      <c r="C42" s="274"/>
      <c r="D42" s="274"/>
      <c r="E42" s="274"/>
      <c r="F42" s="274"/>
      <c r="G42" s="89"/>
      <c r="H42" s="89"/>
      <c r="I42" s="89"/>
      <c r="J42" s="89"/>
      <c r="K42" s="89"/>
      <c r="L42" s="89"/>
      <c r="M42" s="89"/>
      <c r="N42" s="89"/>
      <c r="O42" s="89"/>
    </row>
    <row r="43" spans="1:15" ht="33.6" customHeight="1" x14ac:dyDescent="0.3">
      <c r="A43" s="290" t="s">
        <v>170</v>
      </c>
      <c r="B43" s="274"/>
      <c r="C43" s="274"/>
      <c r="D43" s="274"/>
      <c r="E43" s="274"/>
      <c r="F43" s="274"/>
      <c r="G43" s="89"/>
      <c r="H43" s="89"/>
      <c r="I43" s="89"/>
      <c r="J43" s="89"/>
      <c r="K43" s="89"/>
      <c r="L43" s="89"/>
      <c r="M43" s="89"/>
      <c r="N43" s="89"/>
      <c r="O43" s="89"/>
    </row>
    <row r="44" spans="1:15" ht="16.8" customHeight="1" x14ac:dyDescent="0.3">
      <c r="A44" s="290" t="s">
        <v>171</v>
      </c>
      <c r="B44" s="274"/>
      <c r="C44" s="274"/>
      <c r="D44" s="274"/>
      <c r="E44" s="274"/>
      <c r="F44" s="274"/>
      <c r="G44" s="89"/>
      <c r="H44" s="89"/>
      <c r="I44" s="89"/>
      <c r="J44" s="89"/>
      <c r="K44" s="89"/>
      <c r="L44" s="89"/>
      <c r="M44" s="89"/>
      <c r="N44" s="89"/>
      <c r="O44" s="89"/>
    </row>
    <row r="45" spans="1:15" ht="33.6" customHeight="1" x14ac:dyDescent="0.3">
      <c r="A45" s="290" t="s">
        <v>172</v>
      </c>
      <c r="B45" s="274"/>
      <c r="C45" s="274"/>
      <c r="D45" s="274"/>
      <c r="E45" s="274"/>
      <c r="F45" s="274"/>
      <c r="G45" s="89"/>
      <c r="H45" s="89"/>
      <c r="I45" s="89"/>
      <c r="J45" s="89"/>
      <c r="K45" s="89"/>
      <c r="L45" s="89"/>
      <c r="M45" s="89"/>
      <c r="N45" s="89"/>
      <c r="O45" s="89"/>
    </row>
    <row r="46" spans="1:15" ht="16.8" customHeight="1" x14ac:dyDescent="0.3">
      <c r="A46" s="290" t="s">
        <v>173</v>
      </c>
      <c r="B46" s="274"/>
      <c r="C46" s="274"/>
      <c r="D46" s="274"/>
      <c r="E46" s="274"/>
      <c r="F46" s="274"/>
      <c r="G46" s="89"/>
      <c r="H46" s="89"/>
      <c r="I46" s="89"/>
      <c r="J46" s="89"/>
      <c r="K46" s="89"/>
      <c r="L46" s="89"/>
      <c r="M46" s="89"/>
      <c r="N46" s="89"/>
      <c r="O46" s="89"/>
    </row>
    <row r="47" spans="1:15" ht="16.8" customHeight="1" x14ac:dyDescent="0.3">
      <c r="A47" s="290" t="s">
        <v>174</v>
      </c>
      <c r="B47" s="274"/>
      <c r="C47" s="274"/>
      <c r="D47" s="274"/>
      <c r="E47" s="274"/>
      <c r="F47" s="274"/>
      <c r="G47" s="89"/>
      <c r="H47" s="89"/>
      <c r="I47" s="89"/>
      <c r="J47" s="89"/>
      <c r="K47" s="89"/>
      <c r="L47" s="89"/>
      <c r="M47" s="89"/>
      <c r="N47" s="89"/>
      <c r="O47" s="89"/>
    </row>
    <row r="48" spans="1:15" ht="33.6" customHeight="1" x14ac:dyDescent="0.3">
      <c r="A48" s="290" t="s">
        <v>175</v>
      </c>
      <c r="B48" s="274"/>
      <c r="C48" s="274"/>
      <c r="D48" s="274"/>
      <c r="E48" s="274"/>
      <c r="F48" s="274"/>
      <c r="G48" s="89"/>
      <c r="H48" s="89"/>
      <c r="I48" s="89"/>
      <c r="J48" s="89"/>
      <c r="K48" s="89"/>
      <c r="L48" s="89"/>
      <c r="M48" s="89"/>
      <c r="N48" s="89"/>
      <c r="O48" s="89"/>
    </row>
    <row r="49" spans="1:15" ht="33.6" customHeight="1" x14ac:dyDescent="0.3">
      <c r="A49" s="290" t="s">
        <v>176</v>
      </c>
      <c r="B49" s="274"/>
      <c r="C49" s="274"/>
      <c r="D49" s="274"/>
      <c r="E49" s="274"/>
      <c r="F49" s="274"/>
      <c r="G49" s="89"/>
      <c r="H49" s="89"/>
      <c r="I49" s="89"/>
      <c r="J49" s="89"/>
      <c r="K49" s="89"/>
      <c r="L49" s="89"/>
      <c r="M49" s="89"/>
      <c r="N49" s="89"/>
      <c r="O49" s="89"/>
    </row>
    <row r="50" spans="1:15" ht="33.6" customHeight="1" x14ac:dyDescent="0.3">
      <c r="A50" s="290" t="s">
        <v>177</v>
      </c>
      <c r="B50" s="274"/>
      <c r="C50" s="274"/>
      <c r="D50" s="274"/>
      <c r="E50" s="274"/>
      <c r="F50" s="274"/>
      <c r="G50" s="89"/>
      <c r="H50" s="89"/>
      <c r="I50" s="89"/>
      <c r="J50" s="89"/>
      <c r="K50" s="89"/>
      <c r="L50" s="89"/>
      <c r="M50" s="89"/>
      <c r="N50" s="89"/>
      <c r="O50" s="89"/>
    </row>
    <row r="51" spans="1:15" ht="50.4" customHeight="1" x14ac:dyDescent="0.3">
      <c r="A51" s="290" t="s">
        <v>178</v>
      </c>
      <c r="B51" s="274"/>
      <c r="C51" s="274"/>
      <c r="D51" s="274"/>
      <c r="E51" s="274"/>
      <c r="F51" s="274"/>
      <c r="G51" s="89"/>
      <c r="H51" s="89"/>
      <c r="I51" s="89"/>
      <c r="J51" s="89"/>
      <c r="K51" s="89"/>
      <c r="L51" s="89"/>
      <c r="M51" s="89"/>
      <c r="N51" s="89"/>
      <c r="O51" s="89"/>
    </row>
    <row r="52" spans="1:15" ht="50.4" customHeight="1" x14ac:dyDescent="0.3">
      <c r="A52" s="290" t="s">
        <v>179</v>
      </c>
      <c r="B52" s="274"/>
      <c r="C52" s="274"/>
      <c r="D52" s="274"/>
      <c r="E52" s="274"/>
      <c r="F52" s="274"/>
      <c r="G52" s="89"/>
      <c r="H52" s="89"/>
      <c r="I52" s="89"/>
      <c r="J52" s="89"/>
      <c r="K52" s="89"/>
      <c r="L52" s="89"/>
      <c r="M52" s="89"/>
      <c r="N52" s="89"/>
      <c r="O52" s="89"/>
    </row>
    <row r="53" spans="1:15" ht="16.8" customHeight="1" x14ac:dyDescent="0.3">
      <c r="A53" s="290" t="s">
        <v>180</v>
      </c>
      <c r="B53" s="274"/>
      <c r="C53" s="274"/>
      <c r="D53" s="274"/>
      <c r="E53" s="274"/>
      <c r="F53" s="274"/>
      <c r="G53" s="89"/>
      <c r="H53" s="89"/>
      <c r="I53" s="89"/>
      <c r="J53" s="89"/>
      <c r="K53" s="89"/>
      <c r="L53" s="89"/>
      <c r="M53" s="89"/>
      <c r="N53" s="89"/>
      <c r="O53" s="89"/>
    </row>
    <row r="54" spans="1:15" ht="16.8" customHeight="1" x14ac:dyDescent="0.3">
      <c r="A54" s="290" t="s">
        <v>181</v>
      </c>
      <c r="B54" s="274"/>
      <c r="C54" s="274"/>
      <c r="D54" s="274"/>
      <c r="E54" s="274"/>
      <c r="F54" s="274"/>
      <c r="G54" s="89"/>
      <c r="H54" s="89"/>
      <c r="I54" s="89"/>
      <c r="J54" s="89"/>
      <c r="K54" s="89"/>
      <c r="L54" s="89"/>
      <c r="M54" s="89"/>
      <c r="N54" s="89"/>
      <c r="O54" s="89"/>
    </row>
    <row r="55" spans="1:15" ht="33.6" customHeight="1" x14ac:dyDescent="0.3">
      <c r="A55" s="290" t="s">
        <v>182</v>
      </c>
      <c r="B55" s="274"/>
      <c r="C55" s="274"/>
      <c r="D55" s="274"/>
      <c r="E55" s="274"/>
      <c r="F55" s="274"/>
      <c r="G55" s="89"/>
      <c r="H55" s="89"/>
      <c r="I55" s="89"/>
      <c r="J55" s="89"/>
      <c r="K55" s="89"/>
      <c r="L55" s="89"/>
      <c r="M55" s="89"/>
      <c r="N55" s="89"/>
      <c r="O55" s="89"/>
    </row>
    <row r="56" spans="1:15" ht="16.8" customHeight="1" x14ac:dyDescent="0.3">
      <c r="A56" s="290" t="s">
        <v>183</v>
      </c>
      <c r="B56" s="274"/>
      <c r="C56" s="274"/>
      <c r="D56" s="274"/>
      <c r="E56" s="274"/>
      <c r="F56" s="274"/>
      <c r="G56" s="89"/>
      <c r="H56" s="89"/>
      <c r="I56" s="89"/>
      <c r="J56" s="89"/>
      <c r="K56" s="89"/>
      <c r="L56" s="89"/>
      <c r="M56" s="89"/>
      <c r="N56" s="89"/>
      <c r="O56" s="89"/>
    </row>
    <row r="57" spans="1:15" ht="33.6" customHeight="1" x14ac:dyDescent="0.3">
      <c r="A57" s="290" t="s">
        <v>184</v>
      </c>
      <c r="B57" s="274"/>
      <c r="C57" s="274"/>
      <c r="D57" s="274"/>
      <c r="E57" s="274"/>
      <c r="F57" s="274"/>
      <c r="G57" s="89"/>
      <c r="H57" s="89"/>
      <c r="I57" s="89"/>
      <c r="J57" s="89"/>
      <c r="K57" s="89"/>
      <c r="L57" s="89"/>
      <c r="M57" s="89"/>
      <c r="N57" s="89"/>
      <c r="O57" s="89"/>
    </row>
    <row r="58" spans="1:15" ht="33.6" customHeight="1" x14ac:dyDescent="0.3">
      <c r="A58" s="290" t="s">
        <v>185</v>
      </c>
      <c r="B58" s="274"/>
      <c r="C58" s="274"/>
      <c r="D58" s="274"/>
      <c r="E58" s="274"/>
      <c r="F58" s="274"/>
      <c r="G58" s="89"/>
      <c r="H58" s="89"/>
      <c r="I58" s="89"/>
      <c r="J58" s="89"/>
      <c r="K58" s="89"/>
      <c r="L58" s="89"/>
      <c r="M58" s="89"/>
      <c r="N58" s="89"/>
      <c r="O58" s="89"/>
    </row>
    <row r="59" spans="1:15" ht="33.6" customHeight="1" x14ac:dyDescent="0.3">
      <c r="A59" s="290" t="s">
        <v>186</v>
      </c>
      <c r="B59" s="274"/>
      <c r="C59" s="274"/>
      <c r="D59" s="274"/>
      <c r="E59" s="274"/>
      <c r="F59" s="274"/>
      <c r="G59" s="89"/>
      <c r="H59" s="89"/>
      <c r="I59" s="89"/>
      <c r="J59" s="89"/>
      <c r="K59" s="89"/>
      <c r="L59" s="89"/>
      <c r="M59" s="89"/>
      <c r="N59" s="89"/>
      <c r="O59" s="89"/>
    </row>
    <row r="60" spans="1:15" ht="33.6" customHeight="1" x14ac:dyDescent="0.3">
      <c r="A60" s="290" t="s">
        <v>187</v>
      </c>
      <c r="B60" s="274"/>
      <c r="C60" s="274"/>
      <c r="D60" s="274"/>
      <c r="E60" s="274"/>
      <c r="F60" s="274"/>
      <c r="G60" s="89"/>
      <c r="H60" s="89"/>
      <c r="I60" s="89"/>
      <c r="J60" s="89"/>
      <c r="K60" s="89"/>
      <c r="L60" s="89"/>
      <c r="M60" s="89"/>
      <c r="N60" s="89"/>
      <c r="O60" s="89"/>
    </row>
    <row r="61" spans="1:15" ht="33.6" customHeight="1" x14ac:dyDescent="0.3">
      <c r="A61" s="290" t="s">
        <v>188</v>
      </c>
      <c r="B61" s="274"/>
      <c r="C61" s="274"/>
      <c r="D61" s="274"/>
      <c r="E61" s="274"/>
      <c r="F61" s="274"/>
      <c r="G61" s="89"/>
      <c r="H61" s="89"/>
      <c r="I61" s="89"/>
      <c r="J61" s="89"/>
      <c r="K61" s="89"/>
      <c r="L61" s="89"/>
      <c r="M61" s="89"/>
      <c r="N61" s="89"/>
      <c r="O61" s="89"/>
    </row>
    <row r="62" spans="1:15" ht="16.8" customHeight="1" x14ac:dyDescent="0.3">
      <c r="A62" s="290" t="s">
        <v>189</v>
      </c>
      <c r="B62" s="274"/>
      <c r="C62" s="274"/>
      <c r="D62" s="274"/>
      <c r="E62" s="274"/>
      <c r="F62" s="274"/>
      <c r="G62" s="89"/>
      <c r="H62" s="89"/>
      <c r="I62" s="89"/>
      <c r="J62" s="89"/>
      <c r="K62" s="89"/>
      <c r="L62" s="89"/>
      <c r="M62" s="89"/>
      <c r="N62" s="89"/>
      <c r="O62" s="89"/>
    </row>
    <row r="63" spans="1:15" ht="16.8" customHeight="1" x14ac:dyDescent="0.3">
      <c r="A63" s="290" t="s">
        <v>270</v>
      </c>
      <c r="B63" s="274"/>
      <c r="C63" s="274"/>
      <c r="D63" s="274"/>
      <c r="E63" s="274"/>
      <c r="F63" s="274"/>
      <c r="G63" s="89"/>
      <c r="H63" s="89"/>
      <c r="I63" s="89"/>
      <c r="J63" s="89"/>
      <c r="K63" s="89"/>
      <c r="L63" s="89"/>
      <c r="M63" s="89"/>
      <c r="N63" s="89"/>
      <c r="O63" s="89"/>
    </row>
    <row r="64" spans="1:15" ht="16.8" customHeight="1" x14ac:dyDescent="0.3">
      <c r="A64" s="290" t="s">
        <v>190</v>
      </c>
      <c r="B64" s="274"/>
      <c r="C64" s="274"/>
      <c r="D64" s="274"/>
      <c r="E64" s="274"/>
      <c r="F64" s="274"/>
      <c r="G64" s="89"/>
      <c r="H64" s="89"/>
      <c r="I64" s="89"/>
      <c r="J64" s="89"/>
      <c r="K64" s="89"/>
      <c r="L64" s="89"/>
      <c r="M64" s="89"/>
      <c r="N64" s="89"/>
      <c r="O64" s="89"/>
    </row>
    <row r="65" spans="1:15" s="91" customFormat="1" ht="33.6" customHeight="1" x14ac:dyDescent="0.3">
      <c r="A65" s="289" t="s">
        <v>218</v>
      </c>
      <c r="B65" s="274"/>
      <c r="C65" s="274"/>
      <c r="D65" s="274"/>
      <c r="E65" s="274"/>
      <c r="F65" s="274"/>
      <c r="G65" s="90"/>
      <c r="H65" s="90"/>
      <c r="I65" s="90"/>
      <c r="J65" s="90"/>
      <c r="K65" s="90"/>
      <c r="L65" s="90"/>
      <c r="M65" s="90"/>
      <c r="N65" s="90"/>
      <c r="O65" s="90"/>
    </row>
    <row r="66" spans="1:15" x14ac:dyDescent="0.3">
      <c r="A66" s="94"/>
      <c r="B66" s="94"/>
      <c r="C66" s="94"/>
    </row>
    <row r="67" spans="1:15" x14ac:dyDescent="0.3">
      <c r="A67" s="94"/>
      <c r="B67" s="94"/>
      <c r="C67" s="94"/>
    </row>
    <row r="68" spans="1:15" x14ac:dyDescent="0.3">
      <c r="A68" s="94"/>
      <c r="B68" s="94"/>
      <c r="C68" s="94"/>
    </row>
    <row r="69" spans="1:15" x14ac:dyDescent="0.3">
      <c r="A69" s="94"/>
      <c r="B69" s="94"/>
      <c r="C69" s="94"/>
    </row>
    <row r="70" spans="1:15" x14ac:dyDescent="0.3">
      <c r="A70" s="94"/>
      <c r="B70" s="94"/>
      <c r="C70" s="94"/>
    </row>
    <row r="71" spans="1:15" x14ac:dyDescent="0.3">
      <c r="A71" s="94"/>
      <c r="B71" s="94"/>
      <c r="C71" s="94"/>
    </row>
    <row r="72" spans="1:15" x14ac:dyDescent="0.3">
      <c r="A72" s="94"/>
      <c r="B72" s="94"/>
      <c r="C72" s="94"/>
    </row>
    <row r="73" spans="1:15" x14ac:dyDescent="0.3">
      <c r="A73" s="94"/>
      <c r="B73" s="94"/>
      <c r="C73" s="94"/>
    </row>
    <row r="74" spans="1:15" x14ac:dyDescent="0.3">
      <c r="A74" s="94"/>
      <c r="B74" s="94"/>
      <c r="C74" s="94"/>
    </row>
    <row r="75" spans="1:15" x14ac:dyDescent="0.3">
      <c r="A75" s="94"/>
      <c r="B75" s="94"/>
      <c r="C75" s="94"/>
    </row>
    <row r="76" spans="1:15" x14ac:dyDescent="0.3">
      <c r="A76" s="94"/>
      <c r="B76" s="94"/>
      <c r="C76" s="94"/>
    </row>
    <row r="77" spans="1:15" x14ac:dyDescent="0.3">
      <c r="A77" s="94"/>
      <c r="B77" s="94"/>
      <c r="C77" s="94"/>
    </row>
    <row r="78" spans="1:15" x14ac:dyDescent="0.3">
      <c r="A78" s="94"/>
      <c r="B78" s="94"/>
      <c r="C78" s="94"/>
    </row>
    <row r="79" spans="1:15" x14ac:dyDescent="0.3">
      <c r="A79" s="94"/>
      <c r="B79" s="94"/>
      <c r="C79" s="94"/>
    </row>
    <row r="80" spans="1:15" x14ac:dyDescent="0.3">
      <c r="A80" s="94"/>
      <c r="B80" s="94"/>
      <c r="C80" s="94"/>
    </row>
    <row r="81" spans="1:3" x14ac:dyDescent="0.3">
      <c r="A81" s="94"/>
      <c r="B81" s="94"/>
      <c r="C81" s="94"/>
    </row>
    <row r="82" spans="1:3" x14ac:dyDescent="0.3">
      <c r="A82" s="94"/>
      <c r="B82" s="94"/>
      <c r="C82" s="94"/>
    </row>
    <row r="83" spans="1:3" x14ac:dyDescent="0.3">
      <c r="A83" s="94"/>
      <c r="B83" s="94"/>
      <c r="C83" s="94"/>
    </row>
    <row r="84" spans="1:3" x14ac:dyDescent="0.3">
      <c r="A84" s="94"/>
      <c r="B84" s="94"/>
      <c r="C84" s="94"/>
    </row>
    <row r="85" spans="1:3" x14ac:dyDescent="0.3">
      <c r="A85" s="94"/>
      <c r="B85" s="94"/>
      <c r="C85" s="94"/>
    </row>
    <row r="86" spans="1:3" x14ac:dyDescent="0.3">
      <c r="A86" s="94"/>
      <c r="B86" s="94"/>
      <c r="C86" s="94"/>
    </row>
    <row r="87" spans="1:3" x14ac:dyDescent="0.3">
      <c r="A87" s="94"/>
      <c r="B87" s="94"/>
      <c r="C87" s="94"/>
    </row>
    <row r="88" spans="1:3" x14ac:dyDescent="0.3">
      <c r="A88" s="94"/>
      <c r="B88" s="94"/>
      <c r="C88" s="94"/>
    </row>
    <row r="89" spans="1:3" x14ac:dyDescent="0.3">
      <c r="A89" s="94"/>
      <c r="B89" s="94"/>
      <c r="C89" s="94"/>
    </row>
    <row r="90" spans="1:3" x14ac:dyDescent="0.3">
      <c r="A90" s="94"/>
      <c r="B90" s="94"/>
      <c r="C90" s="94"/>
    </row>
    <row r="91" spans="1:3" x14ac:dyDescent="0.3">
      <c r="A91" s="94"/>
      <c r="B91" s="94"/>
      <c r="C91" s="94"/>
    </row>
    <row r="92" spans="1:3" x14ac:dyDescent="0.3">
      <c r="A92" s="94"/>
      <c r="B92" s="94"/>
      <c r="C92" s="94"/>
    </row>
    <row r="93" spans="1:3" x14ac:dyDescent="0.3">
      <c r="A93" s="94"/>
      <c r="B93" s="94"/>
      <c r="C93" s="94"/>
    </row>
    <row r="94" spans="1:3" x14ac:dyDescent="0.3">
      <c r="A94" s="94"/>
      <c r="B94" s="94"/>
      <c r="C94" s="94"/>
    </row>
    <row r="95" spans="1:3" x14ac:dyDescent="0.3">
      <c r="A95" s="94"/>
      <c r="B95" s="94"/>
      <c r="C95" s="94"/>
    </row>
    <row r="96" spans="1:3" x14ac:dyDescent="0.3">
      <c r="A96" s="94"/>
      <c r="B96" s="94"/>
      <c r="C96" s="94"/>
    </row>
    <row r="97" spans="1:3" x14ac:dyDescent="0.3">
      <c r="A97" s="94"/>
      <c r="B97" s="94"/>
      <c r="C97" s="94"/>
    </row>
    <row r="98" spans="1:3" x14ac:dyDescent="0.3">
      <c r="A98" s="94"/>
      <c r="B98" s="94"/>
      <c r="C98" s="94"/>
    </row>
    <row r="99" spans="1:3" x14ac:dyDescent="0.3">
      <c r="A99" s="94"/>
      <c r="B99" s="94"/>
      <c r="C99" s="94"/>
    </row>
    <row r="100" spans="1:3" x14ac:dyDescent="0.3">
      <c r="A100" s="94"/>
      <c r="B100" s="94"/>
      <c r="C100" s="94"/>
    </row>
    <row r="101" spans="1:3" x14ac:dyDescent="0.3">
      <c r="A101" s="94"/>
      <c r="B101" s="94"/>
      <c r="C101" s="94"/>
    </row>
    <row r="102" spans="1:3" x14ac:dyDescent="0.3">
      <c r="A102" s="94"/>
      <c r="B102" s="94"/>
      <c r="C102" s="94"/>
    </row>
    <row r="103" spans="1:3" x14ac:dyDescent="0.3">
      <c r="A103" s="94"/>
      <c r="B103" s="94"/>
      <c r="C103" s="94"/>
    </row>
    <row r="104" spans="1:3" x14ac:dyDescent="0.3">
      <c r="A104" s="94"/>
      <c r="B104" s="94"/>
      <c r="C104" s="94"/>
    </row>
    <row r="105" spans="1:3" x14ac:dyDescent="0.3">
      <c r="A105" s="94"/>
      <c r="B105" s="94"/>
      <c r="C105" s="94"/>
    </row>
    <row r="106" spans="1:3" x14ac:dyDescent="0.3">
      <c r="A106" s="94"/>
      <c r="B106" s="94"/>
      <c r="C106" s="94"/>
    </row>
    <row r="107" spans="1:3" x14ac:dyDescent="0.3">
      <c r="A107" s="94"/>
      <c r="B107" s="94"/>
      <c r="C107" s="94"/>
    </row>
    <row r="108" spans="1:3" x14ac:dyDescent="0.3">
      <c r="A108" s="94"/>
      <c r="B108" s="94"/>
      <c r="C108" s="94"/>
    </row>
    <row r="109" spans="1:3" x14ac:dyDescent="0.3">
      <c r="A109" s="94"/>
      <c r="B109" s="94"/>
      <c r="C109" s="94"/>
    </row>
    <row r="110" spans="1:3" x14ac:dyDescent="0.3">
      <c r="A110" s="94"/>
      <c r="B110" s="94"/>
      <c r="C110" s="94"/>
    </row>
    <row r="111" spans="1:3" x14ac:dyDescent="0.3">
      <c r="A111" s="94"/>
      <c r="B111" s="94"/>
      <c r="C111" s="94"/>
    </row>
    <row r="112" spans="1:3" x14ac:dyDescent="0.3">
      <c r="A112" s="94"/>
      <c r="B112" s="94"/>
      <c r="C112" s="94"/>
    </row>
    <row r="113" spans="1:3" x14ac:dyDescent="0.3">
      <c r="A113" s="94"/>
      <c r="B113" s="94"/>
      <c r="C113" s="94"/>
    </row>
    <row r="114" spans="1:3" x14ac:dyDescent="0.3">
      <c r="A114" s="94"/>
      <c r="B114" s="94"/>
      <c r="C114" s="94"/>
    </row>
    <row r="115" spans="1:3" x14ac:dyDescent="0.3">
      <c r="A115" s="94"/>
      <c r="B115" s="94"/>
      <c r="C115" s="94"/>
    </row>
    <row r="116" spans="1:3" x14ac:dyDescent="0.3">
      <c r="A116" s="94"/>
      <c r="B116" s="94"/>
      <c r="C116" s="94"/>
    </row>
    <row r="117" spans="1:3" x14ac:dyDescent="0.3">
      <c r="A117" s="94"/>
      <c r="B117" s="94"/>
      <c r="C117" s="94"/>
    </row>
    <row r="118" spans="1:3" x14ac:dyDescent="0.3">
      <c r="A118" s="94"/>
      <c r="B118" s="94"/>
      <c r="C118" s="94"/>
    </row>
    <row r="119" spans="1:3" x14ac:dyDescent="0.3">
      <c r="A119" s="94"/>
      <c r="B119" s="94"/>
      <c r="C119" s="94"/>
    </row>
    <row r="120" spans="1:3" x14ac:dyDescent="0.3">
      <c r="A120" s="94"/>
      <c r="B120" s="94"/>
      <c r="C120" s="94"/>
    </row>
    <row r="121" spans="1:3" x14ac:dyDescent="0.3">
      <c r="A121" s="94"/>
      <c r="B121" s="94"/>
      <c r="C121" s="94"/>
    </row>
    <row r="122" spans="1:3" x14ac:dyDescent="0.3">
      <c r="A122" s="94"/>
      <c r="B122" s="94"/>
      <c r="C122" s="94"/>
    </row>
    <row r="123" spans="1:3" x14ac:dyDescent="0.3">
      <c r="A123" s="94"/>
      <c r="B123" s="94"/>
      <c r="C123" s="94"/>
    </row>
    <row r="124" spans="1:3" x14ac:dyDescent="0.3">
      <c r="A124" s="94"/>
      <c r="B124" s="94"/>
      <c r="C124" s="94"/>
    </row>
    <row r="125" spans="1:3" x14ac:dyDescent="0.3">
      <c r="A125" s="94"/>
      <c r="B125" s="94"/>
      <c r="C125" s="94"/>
    </row>
    <row r="126" spans="1:3" x14ac:dyDescent="0.3">
      <c r="A126" s="94"/>
      <c r="B126" s="94"/>
      <c r="C126" s="94"/>
    </row>
    <row r="127" spans="1:3" x14ac:dyDescent="0.3">
      <c r="A127" s="94"/>
      <c r="B127" s="94"/>
      <c r="C127" s="94"/>
    </row>
    <row r="128" spans="1:3" x14ac:dyDescent="0.3">
      <c r="A128" s="94"/>
      <c r="B128" s="94"/>
      <c r="C128" s="94"/>
    </row>
    <row r="129" spans="1:3" x14ac:dyDescent="0.3">
      <c r="A129" s="94"/>
      <c r="B129" s="94"/>
      <c r="C129" s="94"/>
    </row>
    <row r="130" spans="1:3" x14ac:dyDescent="0.3">
      <c r="A130" s="94"/>
      <c r="B130" s="94"/>
      <c r="C130" s="94"/>
    </row>
    <row r="131" spans="1:3" x14ac:dyDescent="0.3">
      <c r="A131" s="94"/>
      <c r="B131" s="94"/>
      <c r="C131" s="94"/>
    </row>
    <row r="132" spans="1:3" x14ac:dyDescent="0.3">
      <c r="A132" s="94"/>
      <c r="B132" s="94"/>
      <c r="C132" s="94"/>
    </row>
    <row r="133" spans="1:3" x14ac:dyDescent="0.3">
      <c r="A133" s="94"/>
      <c r="B133" s="94"/>
      <c r="C133" s="94"/>
    </row>
    <row r="134" spans="1:3" x14ac:dyDescent="0.3">
      <c r="A134" s="94"/>
      <c r="B134" s="94"/>
      <c r="C134" s="94"/>
    </row>
    <row r="135" spans="1:3" x14ac:dyDescent="0.3">
      <c r="A135" s="94"/>
      <c r="B135" s="94"/>
      <c r="C135" s="94"/>
    </row>
    <row r="136" spans="1:3" x14ac:dyDescent="0.3">
      <c r="A136" s="94"/>
      <c r="B136" s="94"/>
      <c r="C136" s="94"/>
    </row>
    <row r="137" spans="1:3" x14ac:dyDescent="0.3">
      <c r="A137" s="94"/>
      <c r="B137" s="94"/>
      <c r="C137" s="94"/>
    </row>
    <row r="138" spans="1:3" x14ac:dyDescent="0.3">
      <c r="A138" s="94"/>
      <c r="B138" s="94"/>
      <c r="C138" s="94"/>
    </row>
    <row r="139" spans="1:3" x14ac:dyDescent="0.3">
      <c r="A139" s="94"/>
      <c r="B139" s="94"/>
      <c r="C139" s="94"/>
    </row>
    <row r="140" spans="1:3" x14ac:dyDescent="0.3">
      <c r="A140" s="94"/>
      <c r="B140" s="94"/>
      <c r="C140" s="94"/>
    </row>
    <row r="141" spans="1:3" x14ac:dyDescent="0.3">
      <c r="A141" s="94"/>
      <c r="B141" s="94"/>
      <c r="C141" s="94"/>
    </row>
    <row r="142" spans="1:3" x14ac:dyDescent="0.3">
      <c r="A142" s="94"/>
      <c r="B142" s="94"/>
      <c r="C142" s="94"/>
    </row>
    <row r="143" spans="1:3" x14ac:dyDescent="0.3">
      <c r="A143" s="94"/>
      <c r="B143" s="94"/>
      <c r="C143" s="94"/>
    </row>
    <row r="144" spans="1:3" x14ac:dyDescent="0.3">
      <c r="A144" s="94"/>
      <c r="B144" s="94"/>
      <c r="C144" s="94"/>
    </row>
    <row r="145" spans="1:3" x14ac:dyDescent="0.3">
      <c r="A145" s="94"/>
      <c r="B145" s="94"/>
      <c r="C145" s="94"/>
    </row>
    <row r="146" spans="1:3" x14ac:dyDescent="0.3">
      <c r="A146" s="94"/>
      <c r="B146" s="94"/>
      <c r="C146" s="94"/>
    </row>
    <row r="147" spans="1:3" x14ac:dyDescent="0.3">
      <c r="A147" s="94"/>
      <c r="B147" s="94"/>
      <c r="C147" s="94"/>
    </row>
    <row r="148" spans="1:3" x14ac:dyDescent="0.3">
      <c r="A148" s="94"/>
      <c r="B148" s="94"/>
      <c r="C148" s="94"/>
    </row>
    <row r="149" spans="1:3" x14ac:dyDescent="0.3">
      <c r="A149" s="94"/>
      <c r="B149" s="94"/>
      <c r="C149" s="94"/>
    </row>
    <row r="150" spans="1:3" x14ac:dyDescent="0.3">
      <c r="A150" s="94"/>
      <c r="B150" s="94"/>
      <c r="C150" s="94"/>
    </row>
    <row r="151" spans="1:3" x14ac:dyDescent="0.3">
      <c r="A151" s="94"/>
      <c r="B151" s="94"/>
      <c r="C151" s="94"/>
    </row>
    <row r="152" spans="1:3" x14ac:dyDescent="0.3">
      <c r="A152" s="94"/>
      <c r="B152" s="94"/>
      <c r="C152" s="94"/>
    </row>
    <row r="153" spans="1:3" x14ac:dyDescent="0.3">
      <c r="A153" s="94"/>
      <c r="B153" s="94"/>
      <c r="C153" s="94"/>
    </row>
    <row r="154" spans="1:3" x14ac:dyDescent="0.3">
      <c r="A154" s="94"/>
      <c r="B154" s="94"/>
      <c r="C154" s="94"/>
    </row>
    <row r="155" spans="1:3" x14ac:dyDescent="0.3">
      <c r="A155" s="94"/>
      <c r="B155" s="94"/>
      <c r="C155" s="94"/>
    </row>
    <row r="156" spans="1:3" x14ac:dyDescent="0.3">
      <c r="A156" s="94"/>
      <c r="B156" s="94"/>
      <c r="C156" s="94"/>
    </row>
    <row r="157" spans="1:3" x14ac:dyDescent="0.3">
      <c r="A157" s="94"/>
      <c r="B157" s="94"/>
      <c r="C157" s="94"/>
    </row>
    <row r="158" spans="1:3" x14ac:dyDescent="0.3">
      <c r="A158" s="94"/>
      <c r="B158" s="94"/>
      <c r="C158" s="94"/>
    </row>
    <row r="159" spans="1:3" x14ac:dyDescent="0.3">
      <c r="A159" s="94"/>
      <c r="B159" s="94"/>
      <c r="C159" s="94"/>
    </row>
    <row r="160" spans="1:3" x14ac:dyDescent="0.3">
      <c r="A160" s="94"/>
      <c r="B160" s="94"/>
      <c r="C160" s="94"/>
    </row>
    <row r="161" spans="1:3" x14ac:dyDescent="0.3">
      <c r="A161" s="94"/>
      <c r="B161" s="94"/>
      <c r="C161" s="94"/>
    </row>
    <row r="162" spans="1:3" x14ac:dyDescent="0.3">
      <c r="A162" s="94"/>
      <c r="B162" s="94"/>
      <c r="C162" s="94"/>
    </row>
    <row r="163" spans="1:3" x14ac:dyDescent="0.3">
      <c r="A163" s="94"/>
      <c r="B163" s="94"/>
      <c r="C163" s="94"/>
    </row>
    <row r="164" spans="1:3" x14ac:dyDescent="0.3">
      <c r="A164" s="94"/>
      <c r="B164" s="94"/>
      <c r="C164" s="94"/>
    </row>
    <row r="165" spans="1:3" x14ac:dyDescent="0.3">
      <c r="A165" s="94"/>
      <c r="B165" s="94"/>
      <c r="C165" s="94"/>
    </row>
    <row r="166" spans="1:3" x14ac:dyDescent="0.3">
      <c r="A166" s="94"/>
      <c r="B166" s="94"/>
      <c r="C166" s="94"/>
    </row>
    <row r="167" spans="1:3" x14ac:dyDescent="0.3">
      <c r="A167" s="94"/>
      <c r="B167" s="94"/>
      <c r="C167" s="94"/>
    </row>
    <row r="168" spans="1:3" x14ac:dyDescent="0.3">
      <c r="A168" s="94"/>
      <c r="B168" s="94"/>
      <c r="C168" s="94"/>
    </row>
    <row r="169" spans="1:3" x14ac:dyDescent="0.3">
      <c r="A169" s="94"/>
      <c r="B169" s="94"/>
      <c r="C169" s="94"/>
    </row>
    <row r="170" spans="1:3" x14ac:dyDescent="0.3">
      <c r="A170" s="94"/>
      <c r="B170" s="94"/>
      <c r="C170" s="94"/>
    </row>
    <row r="171" spans="1:3" x14ac:dyDescent="0.3">
      <c r="A171" s="94"/>
      <c r="B171" s="94"/>
      <c r="C171" s="94"/>
    </row>
    <row r="172" spans="1:3" x14ac:dyDescent="0.3">
      <c r="A172" s="94"/>
      <c r="B172" s="94"/>
      <c r="C172" s="94"/>
    </row>
    <row r="173" spans="1:3" x14ac:dyDescent="0.3">
      <c r="A173" s="94"/>
      <c r="B173" s="94"/>
      <c r="C173" s="94"/>
    </row>
    <row r="174" spans="1:3" x14ac:dyDescent="0.3">
      <c r="A174" s="94"/>
      <c r="B174" s="94"/>
      <c r="C174" s="94"/>
    </row>
    <row r="175" spans="1:3" x14ac:dyDescent="0.3">
      <c r="A175" s="94"/>
      <c r="B175" s="94"/>
      <c r="C175" s="94"/>
    </row>
    <row r="176" spans="1:3" x14ac:dyDescent="0.3">
      <c r="A176" s="94"/>
      <c r="B176" s="94"/>
      <c r="C176" s="94"/>
    </row>
    <row r="177" spans="1:3" x14ac:dyDescent="0.3">
      <c r="A177" s="94"/>
      <c r="B177" s="94"/>
      <c r="C177" s="94"/>
    </row>
    <row r="178" spans="1:3" x14ac:dyDescent="0.3">
      <c r="A178" s="94"/>
      <c r="B178" s="94"/>
      <c r="C178" s="94"/>
    </row>
    <row r="179" spans="1:3" x14ac:dyDescent="0.3">
      <c r="A179" s="94"/>
      <c r="B179" s="94"/>
      <c r="C179" s="94"/>
    </row>
    <row r="180" spans="1:3" x14ac:dyDescent="0.3">
      <c r="A180" s="94"/>
      <c r="B180" s="94"/>
      <c r="C180" s="94"/>
    </row>
    <row r="181" spans="1:3" x14ac:dyDescent="0.3">
      <c r="A181" s="94"/>
      <c r="B181" s="94"/>
      <c r="C181" s="94"/>
    </row>
    <row r="182" spans="1:3" x14ac:dyDescent="0.3">
      <c r="A182" s="94"/>
      <c r="B182" s="94"/>
      <c r="C182" s="94"/>
    </row>
    <row r="183" spans="1:3" x14ac:dyDescent="0.3">
      <c r="A183" s="94"/>
      <c r="B183" s="94"/>
      <c r="C183" s="94"/>
    </row>
    <row r="184" spans="1:3" x14ac:dyDescent="0.3">
      <c r="A184" s="94"/>
      <c r="B184" s="94"/>
      <c r="C184" s="94"/>
    </row>
    <row r="185" spans="1:3" x14ac:dyDescent="0.3">
      <c r="A185" s="94"/>
      <c r="B185" s="94"/>
      <c r="C185" s="94"/>
    </row>
    <row r="186" spans="1:3" x14ac:dyDescent="0.3">
      <c r="A186" s="94"/>
      <c r="B186" s="94"/>
      <c r="C186" s="94"/>
    </row>
    <row r="187" spans="1:3" x14ac:dyDescent="0.3">
      <c r="A187" s="94"/>
      <c r="B187" s="94"/>
      <c r="C187" s="94"/>
    </row>
    <row r="188" spans="1:3" x14ac:dyDescent="0.3">
      <c r="A188" s="94"/>
      <c r="B188" s="94"/>
      <c r="C188" s="94"/>
    </row>
    <row r="189" spans="1:3" x14ac:dyDescent="0.3">
      <c r="A189" s="94"/>
      <c r="B189" s="94"/>
      <c r="C189" s="94"/>
    </row>
    <row r="190" spans="1:3" x14ac:dyDescent="0.3">
      <c r="A190" s="94"/>
      <c r="B190" s="94"/>
      <c r="C190" s="94"/>
    </row>
    <row r="191" spans="1:3" x14ac:dyDescent="0.3">
      <c r="A191" s="94"/>
      <c r="B191" s="94"/>
      <c r="C191" s="94"/>
    </row>
    <row r="192" spans="1:3" x14ac:dyDescent="0.3">
      <c r="A192" s="94"/>
      <c r="B192" s="94"/>
      <c r="C192" s="94"/>
    </row>
    <row r="193" spans="1:3" x14ac:dyDescent="0.3">
      <c r="A193" s="94"/>
      <c r="B193" s="94"/>
      <c r="C193" s="94"/>
    </row>
    <row r="194" spans="1:3" x14ac:dyDescent="0.3">
      <c r="A194" s="94"/>
      <c r="B194" s="94"/>
      <c r="C194" s="94"/>
    </row>
    <row r="195" spans="1:3" x14ac:dyDescent="0.3">
      <c r="A195" s="94"/>
      <c r="B195" s="94"/>
      <c r="C195" s="94"/>
    </row>
    <row r="196" spans="1:3" x14ac:dyDescent="0.3">
      <c r="A196" s="94"/>
      <c r="B196" s="94"/>
      <c r="C196" s="94"/>
    </row>
    <row r="197" spans="1:3" x14ac:dyDescent="0.3">
      <c r="A197" s="94"/>
      <c r="B197" s="94"/>
      <c r="C197" s="94"/>
    </row>
    <row r="198" spans="1:3" x14ac:dyDescent="0.3">
      <c r="A198" s="94"/>
      <c r="B198" s="94"/>
      <c r="C198" s="94"/>
    </row>
    <row r="199" spans="1:3" x14ac:dyDescent="0.3">
      <c r="A199" s="94"/>
      <c r="B199" s="94"/>
      <c r="C199" s="94"/>
    </row>
    <row r="200" spans="1:3" x14ac:dyDescent="0.3">
      <c r="A200" s="94"/>
      <c r="B200" s="94"/>
      <c r="C200" s="94"/>
    </row>
    <row r="201" spans="1:3" x14ac:dyDescent="0.3">
      <c r="A201" s="94"/>
      <c r="B201" s="94"/>
      <c r="C201" s="94"/>
    </row>
    <row r="202" spans="1:3" x14ac:dyDescent="0.3">
      <c r="A202" s="94"/>
      <c r="B202" s="94"/>
      <c r="C202" s="94"/>
    </row>
    <row r="203" spans="1:3" x14ac:dyDescent="0.3">
      <c r="A203" s="94"/>
      <c r="B203" s="94"/>
      <c r="C203" s="94"/>
    </row>
    <row r="204" spans="1:3" x14ac:dyDescent="0.3">
      <c r="A204" s="94"/>
      <c r="B204" s="94"/>
      <c r="C204" s="94"/>
    </row>
    <row r="205" spans="1:3" x14ac:dyDescent="0.3">
      <c r="A205" s="94"/>
      <c r="B205" s="94"/>
      <c r="C205" s="94"/>
    </row>
    <row r="206" spans="1:3" x14ac:dyDescent="0.3">
      <c r="A206" s="94"/>
      <c r="B206" s="94"/>
      <c r="C206" s="94"/>
    </row>
    <row r="207" spans="1:3" x14ac:dyDescent="0.3">
      <c r="A207" s="94"/>
      <c r="B207" s="94"/>
      <c r="C207" s="94"/>
    </row>
    <row r="208" spans="1:3" x14ac:dyDescent="0.3">
      <c r="A208" s="94"/>
      <c r="B208" s="94"/>
      <c r="C208" s="94"/>
    </row>
    <row r="209" spans="1:3" x14ac:dyDescent="0.3">
      <c r="A209" s="94"/>
      <c r="B209" s="94"/>
      <c r="C209" s="94"/>
    </row>
    <row r="210" spans="1:3" x14ac:dyDescent="0.3">
      <c r="A210" s="94"/>
      <c r="B210" s="94"/>
      <c r="C210" s="94"/>
    </row>
    <row r="211" spans="1:3" x14ac:dyDescent="0.3">
      <c r="A211" s="94"/>
      <c r="B211" s="94"/>
      <c r="C211" s="94"/>
    </row>
    <row r="212" spans="1:3" x14ac:dyDescent="0.3">
      <c r="A212" s="94"/>
      <c r="B212" s="94"/>
      <c r="C212" s="94"/>
    </row>
    <row r="213" spans="1:3" x14ac:dyDescent="0.3">
      <c r="A213" s="94"/>
      <c r="B213" s="94"/>
      <c r="C213" s="94"/>
    </row>
    <row r="214" spans="1:3" x14ac:dyDescent="0.3">
      <c r="A214" s="94"/>
      <c r="B214" s="94"/>
      <c r="C214" s="94"/>
    </row>
    <row r="215" spans="1:3" x14ac:dyDescent="0.3">
      <c r="A215" s="94"/>
      <c r="B215" s="94"/>
      <c r="C215" s="94"/>
    </row>
    <row r="216" spans="1:3" x14ac:dyDescent="0.3">
      <c r="A216" s="94"/>
      <c r="B216" s="94"/>
      <c r="C216" s="94"/>
    </row>
    <row r="217" spans="1:3" x14ac:dyDescent="0.3">
      <c r="A217" s="94"/>
      <c r="B217" s="94"/>
      <c r="C217" s="94"/>
    </row>
    <row r="218" spans="1:3" x14ac:dyDescent="0.3">
      <c r="A218" s="94"/>
      <c r="B218" s="94"/>
      <c r="C218" s="94"/>
    </row>
    <row r="219" spans="1:3" x14ac:dyDescent="0.3">
      <c r="A219" s="94"/>
      <c r="B219" s="94"/>
      <c r="C219" s="94"/>
    </row>
    <row r="220" spans="1:3" x14ac:dyDescent="0.3">
      <c r="A220" s="94"/>
      <c r="B220" s="94"/>
      <c r="C220" s="94"/>
    </row>
    <row r="221" spans="1:3" x14ac:dyDescent="0.3">
      <c r="A221" s="94"/>
      <c r="B221" s="94"/>
      <c r="C221" s="94"/>
    </row>
    <row r="222" spans="1:3" x14ac:dyDescent="0.3">
      <c r="A222" s="94"/>
      <c r="B222" s="94"/>
      <c r="C222" s="94"/>
    </row>
    <row r="223" spans="1:3" x14ac:dyDescent="0.3">
      <c r="A223" s="94"/>
      <c r="B223" s="94"/>
      <c r="C223" s="94"/>
    </row>
    <row r="224" spans="1:3" x14ac:dyDescent="0.3">
      <c r="A224" s="94"/>
      <c r="B224" s="94"/>
      <c r="C224" s="94"/>
    </row>
    <row r="225" spans="1:3" x14ac:dyDescent="0.3">
      <c r="A225" s="94"/>
      <c r="B225" s="94"/>
      <c r="C225" s="94"/>
    </row>
    <row r="226" spans="1:3" x14ac:dyDescent="0.3">
      <c r="A226" s="94"/>
      <c r="B226" s="94"/>
      <c r="C226" s="94"/>
    </row>
    <row r="227" spans="1:3" x14ac:dyDescent="0.3">
      <c r="A227" s="94"/>
      <c r="B227" s="94"/>
      <c r="C227" s="94"/>
    </row>
    <row r="228" spans="1:3" x14ac:dyDescent="0.3">
      <c r="A228" s="94"/>
      <c r="B228" s="94"/>
      <c r="C228" s="94"/>
    </row>
    <row r="229" spans="1:3" x14ac:dyDescent="0.3">
      <c r="A229" s="94"/>
      <c r="B229" s="94"/>
      <c r="C229" s="94"/>
    </row>
    <row r="230" spans="1:3" x14ac:dyDescent="0.3">
      <c r="A230" s="94"/>
      <c r="B230" s="94"/>
      <c r="C230" s="94"/>
    </row>
    <row r="231" spans="1:3" x14ac:dyDescent="0.3">
      <c r="A231" s="94"/>
      <c r="B231" s="94"/>
      <c r="C231" s="94"/>
    </row>
    <row r="232" spans="1:3" x14ac:dyDescent="0.3">
      <c r="A232" s="94"/>
      <c r="B232" s="94"/>
      <c r="C232" s="94"/>
    </row>
    <row r="233" spans="1:3" x14ac:dyDescent="0.3">
      <c r="A233" s="94"/>
      <c r="B233" s="94"/>
      <c r="C233" s="94"/>
    </row>
    <row r="234" spans="1:3" x14ac:dyDescent="0.3">
      <c r="A234" s="94"/>
      <c r="B234" s="94"/>
      <c r="C234" s="94"/>
    </row>
    <row r="235" spans="1:3" x14ac:dyDescent="0.3">
      <c r="A235" s="94"/>
      <c r="B235" s="94"/>
      <c r="C235" s="94"/>
    </row>
    <row r="236" spans="1:3" x14ac:dyDescent="0.3">
      <c r="A236" s="94"/>
      <c r="B236" s="94"/>
      <c r="C236" s="94"/>
    </row>
    <row r="237" spans="1:3" x14ac:dyDescent="0.3">
      <c r="A237" s="94"/>
      <c r="B237" s="94"/>
      <c r="C237" s="94"/>
    </row>
    <row r="238" spans="1:3" x14ac:dyDescent="0.3">
      <c r="A238" s="94"/>
      <c r="B238" s="94"/>
      <c r="C238" s="94"/>
    </row>
    <row r="239" spans="1:3" x14ac:dyDescent="0.3">
      <c r="A239" s="94"/>
      <c r="B239" s="94"/>
      <c r="C239" s="94"/>
    </row>
    <row r="240" spans="1:3" x14ac:dyDescent="0.3">
      <c r="A240" s="94"/>
      <c r="B240" s="94"/>
      <c r="C240" s="94"/>
    </row>
    <row r="241" spans="1:3" x14ac:dyDescent="0.3">
      <c r="A241" s="94"/>
      <c r="B241" s="94"/>
      <c r="C241" s="94"/>
    </row>
    <row r="242" spans="1:3" x14ac:dyDescent="0.3">
      <c r="A242" s="94"/>
      <c r="B242" s="94"/>
      <c r="C242" s="94"/>
    </row>
    <row r="243" spans="1:3" x14ac:dyDescent="0.3">
      <c r="A243" s="94"/>
      <c r="B243" s="94"/>
      <c r="C243" s="94"/>
    </row>
    <row r="244" spans="1:3" x14ac:dyDescent="0.3">
      <c r="A244" s="94"/>
      <c r="B244" s="94"/>
      <c r="C244" s="94"/>
    </row>
    <row r="245" spans="1:3" x14ac:dyDescent="0.3">
      <c r="A245" s="94"/>
      <c r="B245" s="94"/>
      <c r="C245" s="94"/>
    </row>
    <row r="246" spans="1:3" x14ac:dyDescent="0.3">
      <c r="A246" s="94"/>
      <c r="B246" s="94"/>
      <c r="C246" s="94"/>
    </row>
    <row r="247" spans="1:3" x14ac:dyDescent="0.3">
      <c r="A247" s="94"/>
      <c r="B247" s="94"/>
      <c r="C247" s="94"/>
    </row>
    <row r="248" spans="1:3" x14ac:dyDescent="0.3">
      <c r="A248" s="94"/>
      <c r="B248" s="94"/>
      <c r="C248" s="94"/>
    </row>
    <row r="249" spans="1:3" x14ac:dyDescent="0.3">
      <c r="A249" s="94"/>
      <c r="B249" s="94"/>
      <c r="C249" s="94"/>
    </row>
    <row r="250" spans="1:3" x14ac:dyDescent="0.3">
      <c r="A250" s="94"/>
      <c r="B250" s="94"/>
      <c r="C250" s="94"/>
    </row>
    <row r="251" spans="1:3" x14ac:dyDescent="0.3">
      <c r="A251" s="94"/>
      <c r="B251" s="94"/>
      <c r="C251" s="94"/>
    </row>
    <row r="252" spans="1:3" x14ac:dyDescent="0.3">
      <c r="A252" s="94"/>
      <c r="B252" s="94"/>
      <c r="C252" s="94"/>
    </row>
    <row r="253" spans="1:3" x14ac:dyDescent="0.3">
      <c r="A253" s="94"/>
      <c r="B253" s="94"/>
      <c r="C253" s="94"/>
    </row>
    <row r="254" spans="1:3" x14ac:dyDescent="0.3">
      <c r="A254" s="94"/>
      <c r="B254" s="94"/>
      <c r="C254" s="94"/>
    </row>
    <row r="255" spans="1:3" x14ac:dyDescent="0.3">
      <c r="A255" s="94"/>
      <c r="B255" s="94"/>
      <c r="C255" s="94"/>
    </row>
    <row r="256" spans="1:3" x14ac:dyDescent="0.3">
      <c r="A256" s="94"/>
      <c r="B256" s="94"/>
      <c r="C256" s="94"/>
    </row>
    <row r="257" spans="1:3" x14ac:dyDescent="0.3">
      <c r="A257" s="94"/>
      <c r="B257" s="94"/>
      <c r="C257" s="94"/>
    </row>
    <row r="258" spans="1:3" x14ac:dyDescent="0.3">
      <c r="A258" s="94"/>
      <c r="B258" s="94"/>
      <c r="C258" s="94"/>
    </row>
    <row r="259" spans="1:3" x14ac:dyDescent="0.3">
      <c r="A259" s="94"/>
      <c r="B259" s="94"/>
      <c r="C259" s="94"/>
    </row>
    <row r="260" spans="1:3" x14ac:dyDescent="0.3">
      <c r="A260" s="94"/>
      <c r="B260" s="94"/>
      <c r="C260" s="94"/>
    </row>
    <row r="261" spans="1:3" x14ac:dyDescent="0.3">
      <c r="A261" s="94"/>
      <c r="B261" s="94"/>
      <c r="C261" s="94"/>
    </row>
    <row r="262" spans="1:3" x14ac:dyDescent="0.3">
      <c r="A262" s="94"/>
      <c r="B262" s="94"/>
      <c r="C262" s="94"/>
    </row>
    <row r="263" spans="1:3" x14ac:dyDescent="0.3">
      <c r="A263" s="94"/>
      <c r="B263" s="94"/>
      <c r="C263" s="94"/>
    </row>
    <row r="264" spans="1:3" x14ac:dyDescent="0.3">
      <c r="A264" s="94"/>
      <c r="B264" s="94"/>
      <c r="C264" s="94"/>
    </row>
    <row r="265" spans="1:3" x14ac:dyDescent="0.3">
      <c r="A265" s="94"/>
      <c r="B265" s="94"/>
      <c r="C265" s="94"/>
    </row>
    <row r="266" spans="1:3" x14ac:dyDescent="0.3">
      <c r="A266" s="94"/>
      <c r="B266" s="94"/>
      <c r="C266" s="94"/>
    </row>
    <row r="267" spans="1:3" x14ac:dyDescent="0.3">
      <c r="A267" s="94"/>
      <c r="B267" s="94"/>
      <c r="C267" s="94"/>
    </row>
    <row r="268" spans="1:3" x14ac:dyDescent="0.3">
      <c r="A268" s="94"/>
      <c r="B268" s="94"/>
      <c r="C268" s="94"/>
    </row>
    <row r="269" spans="1:3" x14ac:dyDescent="0.3">
      <c r="A269" s="94"/>
      <c r="B269" s="94"/>
      <c r="C269" s="94"/>
    </row>
    <row r="270" spans="1:3" x14ac:dyDescent="0.3">
      <c r="A270" s="94"/>
      <c r="B270" s="94"/>
      <c r="C270" s="94"/>
    </row>
    <row r="271" spans="1:3" x14ac:dyDescent="0.3">
      <c r="A271" s="94"/>
      <c r="B271" s="94"/>
      <c r="C271" s="94"/>
    </row>
    <row r="272" spans="1:3" x14ac:dyDescent="0.3">
      <c r="A272" s="94"/>
      <c r="B272" s="94"/>
      <c r="C272" s="94"/>
    </row>
    <row r="273" spans="1:3" x14ac:dyDescent="0.3">
      <c r="A273" s="94"/>
      <c r="B273" s="94"/>
      <c r="C273" s="94"/>
    </row>
    <row r="274" spans="1:3" x14ac:dyDescent="0.3">
      <c r="A274" s="94"/>
      <c r="B274" s="94"/>
      <c r="C274" s="94"/>
    </row>
    <row r="275" spans="1:3" x14ac:dyDescent="0.3">
      <c r="A275" s="94"/>
      <c r="B275" s="94"/>
      <c r="C275" s="94"/>
    </row>
    <row r="276" spans="1:3" x14ac:dyDescent="0.3">
      <c r="A276" s="94"/>
      <c r="B276" s="94"/>
      <c r="C276" s="94"/>
    </row>
    <row r="277" spans="1:3" x14ac:dyDescent="0.3">
      <c r="A277" s="94"/>
      <c r="B277" s="94"/>
      <c r="C277" s="94"/>
    </row>
    <row r="278" spans="1:3" x14ac:dyDescent="0.3">
      <c r="A278" s="94"/>
      <c r="B278" s="94"/>
      <c r="C278" s="94"/>
    </row>
    <row r="279" spans="1:3" x14ac:dyDescent="0.3">
      <c r="A279" s="94"/>
      <c r="B279" s="94"/>
      <c r="C279" s="94"/>
    </row>
    <row r="280" spans="1:3" x14ac:dyDescent="0.3">
      <c r="A280" s="94"/>
      <c r="B280" s="94"/>
      <c r="C280" s="94"/>
    </row>
    <row r="281" spans="1:3" x14ac:dyDescent="0.3">
      <c r="A281" s="94"/>
      <c r="B281" s="94"/>
      <c r="C281" s="94"/>
    </row>
    <row r="282" spans="1:3" x14ac:dyDescent="0.3">
      <c r="A282" s="94"/>
      <c r="B282" s="94"/>
      <c r="C282" s="94"/>
    </row>
    <row r="283" spans="1:3" x14ac:dyDescent="0.3">
      <c r="A283" s="94"/>
      <c r="B283" s="94"/>
      <c r="C283" s="94"/>
    </row>
    <row r="284" spans="1:3" x14ac:dyDescent="0.3">
      <c r="A284" s="94"/>
      <c r="B284" s="94"/>
      <c r="C284" s="94"/>
    </row>
    <row r="285" spans="1:3" x14ac:dyDescent="0.3">
      <c r="A285" s="94"/>
      <c r="B285" s="94"/>
      <c r="C285" s="94"/>
    </row>
    <row r="286" spans="1:3" x14ac:dyDescent="0.3">
      <c r="A286" s="94"/>
      <c r="B286" s="94"/>
      <c r="C286" s="94"/>
    </row>
    <row r="287" spans="1:3" x14ac:dyDescent="0.3">
      <c r="A287" s="94"/>
      <c r="B287" s="94"/>
      <c r="C287" s="94"/>
    </row>
    <row r="288" spans="1:3" x14ac:dyDescent="0.3">
      <c r="A288" s="94"/>
      <c r="B288" s="94"/>
      <c r="C288" s="94"/>
    </row>
    <row r="289" spans="1:3" x14ac:dyDescent="0.3">
      <c r="A289" s="94"/>
      <c r="B289" s="94"/>
      <c r="C289" s="94"/>
    </row>
    <row r="290" spans="1:3" x14ac:dyDescent="0.3">
      <c r="A290" s="94"/>
      <c r="B290" s="94"/>
      <c r="C290" s="94"/>
    </row>
    <row r="291" spans="1:3" x14ac:dyDescent="0.3">
      <c r="A291" s="94"/>
      <c r="B291" s="94"/>
      <c r="C291" s="94"/>
    </row>
    <row r="292" spans="1:3" x14ac:dyDescent="0.3">
      <c r="A292" s="94"/>
      <c r="B292" s="94"/>
      <c r="C292" s="94"/>
    </row>
    <row r="293" spans="1:3" x14ac:dyDescent="0.3">
      <c r="A293" s="94"/>
      <c r="B293" s="94"/>
      <c r="C293" s="94"/>
    </row>
    <row r="294" spans="1:3" x14ac:dyDescent="0.3">
      <c r="A294" s="94"/>
      <c r="B294" s="94"/>
      <c r="C294" s="94"/>
    </row>
    <row r="295" spans="1:3" x14ac:dyDescent="0.3">
      <c r="A295" s="94"/>
      <c r="B295" s="94"/>
      <c r="C295" s="94"/>
    </row>
    <row r="296" spans="1:3" x14ac:dyDescent="0.3">
      <c r="A296" s="94"/>
      <c r="B296" s="94"/>
      <c r="C296" s="94"/>
    </row>
    <row r="297" spans="1:3" x14ac:dyDescent="0.3">
      <c r="A297" s="94"/>
      <c r="B297" s="94"/>
      <c r="C297" s="94"/>
    </row>
    <row r="298" spans="1:3" x14ac:dyDescent="0.3">
      <c r="A298" s="94"/>
      <c r="B298" s="94"/>
      <c r="C298" s="94"/>
    </row>
    <row r="299" spans="1:3" x14ac:dyDescent="0.3">
      <c r="A299" s="94"/>
      <c r="B299" s="94"/>
      <c r="C299" s="94"/>
    </row>
    <row r="300" spans="1:3" x14ac:dyDescent="0.3">
      <c r="A300" s="94"/>
      <c r="B300" s="94"/>
      <c r="C300" s="94"/>
    </row>
    <row r="301" spans="1:3" x14ac:dyDescent="0.3">
      <c r="A301" s="94"/>
      <c r="B301" s="94"/>
      <c r="C301" s="94"/>
    </row>
    <row r="302" spans="1:3" x14ac:dyDescent="0.3">
      <c r="A302" s="94"/>
      <c r="B302" s="94"/>
      <c r="C302" s="94"/>
    </row>
    <row r="303" spans="1:3" x14ac:dyDescent="0.3">
      <c r="A303" s="94"/>
      <c r="B303" s="94"/>
      <c r="C303" s="94"/>
    </row>
    <row r="304" spans="1:3" x14ac:dyDescent="0.3">
      <c r="A304" s="94"/>
      <c r="B304" s="94"/>
      <c r="C304" s="94"/>
    </row>
    <row r="305" spans="1:3" x14ac:dyDescent="0.3">
      <c r="A305" s="94"/>
      <c r="B305" s="94"/>
      <c r="C305" s="94"/>
    </row>
    <row r="306" spans="1:3" x14ac:dyDescent="0.3">
      <c r="A306" s="94"/>
      <c r="B306" s="94"/>
      <c r="C306" s="94"/>
    </row>
    <row r="307" spans="1:3" x14ac:dyDescent="0.3">
      <c r="A307" s="94"/>
      <c r="B307" s="94"/>
      <c r="C307" s="94"/>
    </row>
    <row r="308" spans="1:3" x14ac:dyDescent="0.3">
      <c r="A308" s="94"/>
      <c r="B308" s="94"/>
      <c r="C308" s="94"/>
    </row>
    <row r="309" spans="1:3" x14ac:dyDescent="0.3">
      <c r="A309" s="94"/>
      <c r="B309" s="94"/>
      <c r="C309" s="94"/>
    </row>
    <row r="310" spans="1:3" x14ac:dyDescent="0.3">
      <c r="A310" s="94"/>
      <c r="B310" s="94"/>
      <c r="C310" s="94"/>
    </row>
    <row r="311" spans="1:3" x14ac:dyDescent="0.3">
      <c r="A311" s="94"/>
      <c r="B311" s="94"/>
      <c r="C311" s="94"/>
    </row>
    <row r="312" spans="1:3" x14ac:dyDescent="0.3">
      <c r="A312" s="94"/>
      <c r="B312" s="94"/>
      <c r="C312" s="94"/>
    </row>
    <row r="313" spans="1:3" x14ac:dyDescent="0.3">
      <c r="A313" s="94"/>
      <c r="B313" s="94"/>
      <c r="C313" s="94"/>
    </row>
    <row r="314" spans="1:3" x14ac:dyDescent="0.3">
      <c r="A314" s="94"/>
      <c r="B314" s="94"/>
      <c r="C314" s="94"/>
    </row>
    <row r="315" spans="1:3" x14ac:dyDescent="0.3">
      <c r="A315" s="94"/>
      <c r="B315" s="94"/>
      <c r="C315" s="94"/>
    </row>
    <row r="316" spans="1:3" x14ac:dyDescent="0.3">
      <c r="A316" s="94"/>
      <c r="B316" s="94"/>
      <c r="C316" s="94"/>
    </row>
    <row r="317" spans="1:3" x14ac:dyDescent="0.3">
      <c r="A317" s="94"/>
      <c r="B317" s="94"/>
      <c r="C317" s="94"/>
    </row>
    <row r="318" spans="1:3" x14ac:dyDescent="0.3">
      <c r="A318" s="94"/>
      <c r="B318" s="94"/>
      <c r="C318" s="94"/>
    </row>
    <row r="319" spans="1:3" x14ac:dyDescent="0.3">
      <c r="A319" s="94"/>
      <c r="B319" s="94"/>
      <c r="C319" s="94"/>
    </row>
    <row r="320" spans="1:3" x14ac:dyDescent="0.3">
      <c r="A320" s="94"/>
      <c r="B320" s="94"/>
      <c r="C320" s="94"/>
    </row>
    <row r="321" spans="1:3" x14ac:dyDescent="0.3">
      <c r="A321" s="94"/>
      <c r="B321" s="94"/>
      <c r="C321" s="94"/>
    </row>
    <row r="322" spans="1:3" x14ac:dyDescent="0.3">
      <c r="A322" s="94"/>
      <c r="B322" s="94"/>
      <c r="C322" s="94"/>
    </row>
    <row r="323" spans="1:3" x14ac:dyDescent="0.3">
      <c r="A323" s="94"/>
      <c r="B323" s="94"/>
      <c r="C323" s="94"/>
    </row>
    <row r="324" spans="1:3" x14ac:dyDescent="0.3">
      <c r="A324" s="94"/>
      <c r="B324" s="94"/>
      <c r="C324" s="94"/>
    </row>
    <row r="325" spans="1:3" x14ac:dyDescent="0.3">
      <c r="A325" s="94"/>
      <c r="B325" s="94"/>
      <c r="C325" s="94"/>
    </row>
    <row r="326" spans="1:3" x14ac:dyDescent="0.3">
      <c r="A326" s="94"/>
      <c r="B326" s="94"/>
      <c r="C326" s="94"/>
    </row>
    <row r="327" spans="1:3" x14ac:dyDescent="0.3">
      <c r="A327" s="94"/>
      <c r="B327" s="94"/>
      <c r="C327" s="94"/>
    </row>
    <row r="328" spans="1:3" x14ac:dyDescent="0.3">
      <c r="A328" s="94"/>
      <c r="B328" s="94"/>
      <c r="C328" s="94"/>
    </row>
    <row r="329" spans="1:3" x14ac:dyDescent="0.3">
      <c r="A329" s="94"/>
      <c r="B329" s="94"/>
      <c r="C329" s="94"/>
    </row>
    <row r="330" spans="1:3" x14ac:dyDescent="0.3">
      <c r="A330" s="94"/>
      <c r="B330" s="94"/>
      <c r="C330" s="94"/>
    </row>
    <row r="331" spans="1:3" x14ac:dyDescent="0.3">
      <c r="A331" s="94"/>
      <c r="B331" s="94"/>
      <c r="C331" s="94"/>
    </row>
    <row r="332" spans="1:3" x14ac:dyDescent="0.3">
      <c r="A332" s="94"/>
      <c r="B332" s="94"/>
      <c r="C332" s="94"/>
    </row>
    <row r="333" spans="1:3" x14ac:dyDescent="0.3">
      <c r="A333" s="94"/>
      <c r="B333" s="94"/>
      <c r="C333" s="94"/>
    </row>
    <row r="334" spans="1:3" x14ac:dyDescent="0.3">
      <c r="A334" s="94"/>
      <c r="B334" s="94"/>
      <c r="C334" s="94"/>
    </row>
    <row r="335" spans="1:3" x14ac:dyDescent="0.3">
      <c r="A335" s="94"/>
      <c r="B335" s="94"/>
      <c r="C335" s="94"/>
    </row>
    <row r="336" spans="1:3" x14ac:dyDescent="0.3">
      <c r="A336" s="94"/>
      <c r="B336" s="94"/>
      <c r="C336" s="94"/>
    </row>
    <row r="337" spans="1:3" x14ac:dyDescent="0.3">
      <c r="A337" s="94"/>
      <c r="B337" s="94"/>
      <c r="C337" s="94"/>
    </row>
    <row r="338" spans="1:3" x14ac:dyDescent="0.3">
      <c r="A338" s="94"/>
      <c r="B338" s="94"/>
      <c r="C338" s="94"/>
    </row>
    <row r="339" spans="1:3" x14ac:dyDescent="0.3">
      <c r="A339" s="94"/>
      <c r="B339" s="94"/>
      <c r="C339" s="94"/>
    </row>
    <row r="340" spans="1:3" x14ac:dyDescent="0.3">
      <c r="A340" s="94"/>
      <c r="B340" s="94"/>
      <c r="C340" s="94"/>
    </row>
    <row r="341" spans="1:3" x14ac:dyDescent="0.3">
      <c r="A341" s="94"/>
      <c r="B341" s="94"/>
      <c r="C341" s="94"/>
    </row>
    <row r="342" spans="1:3" x14ac:dyDescent="0.3">
      <c r="A342" s="94"/>
      <c r="B342" s="94"/>
      <c r="C342" s="94"/>
    </row>
    <row r="343" spans="1:3" x14ac:dyDescent="0.3">
      <c r="A343" s="94"/>
      <c r="B343" s="94"/>
      <c r="C343" s="94"/>
    </row>
    <row r="344" spans="1:3" x14ac:dyDescent="0.3">
      <c r="A344" s="94"/>
      <c r="B344" s="94"/>
      <c r="C344" s="94"/>
    </row>
    <row r="345" spans="1:3" x14ac:dyDescent="0.3">
      <c r="A345" s="94"/>
      <c r="B345" s="94"/>
      <c r="C345" s="94"/>
    </row>
    <row r="346" spans="1:3" x14ac:dyDescent="0.3">
      <c r="A346" s="94"/>
      <c r="B346" s="94"/>
      <c r="C346" s="94"/>
    </row>
    <row r="347" spans="1:3" x14ac:dyDescent="0.3">
      <c r="A347" s="94"/>
      <c r="B347" s="94"/>
      <c r="C347" s="94"/>
    </row>
    <row r="348" spans="1:3" x14ac:dyDescent="0.3">
      <c r="A348" s="94"/>
      <c r="B348" s="94"/>
      <c r="C348" s="94"/>
    </row>
    <row r="349" spans="1:3" x14ac:dyDescent="0.3">
      <c r="A349" s="94"/>
      <c r="B349" s="94"/>
      <c r="C349" s="94"/>
    </row>
    <row r="350" spans="1:3" x14ac:dyDescent="0.3">
      <c r="A350" s="94"/>
      <c r="B350" s="94"/>
      <c r="C350" s="94"/>
    </row>
    <row r="351" spans="1:3" x14ac:dyDescent="0.3">
      <c r="A351" s="94"/>
      <c r="B351" s="94"/>
      <c r="C351" s="94"/>
    </row>
    <row r="352" spans="1:3" x14ac:dyDescent="0.3">
      <c r="A352" s="94"/>
      <c r="B352" s="94"/>
      <c r="C352" s="94"/>
    </row>
    <row r="353" spans="1:3" x14ac:dyDescent="0.3">
      <c r="A353" s="94"/>
      <c r="B353" s="94"/>
      <c r="C353" s="94"/>
    </row>
    <row r="354" spans="1:3" x14ac:dyDescent="0.3">
      <c r="A354" s="94"/>
      <c r="B354" s="94"/>
      <c r="C354" s="94"/>
    </row>
    <row r="355" spans="1:3" x14ac:dyDescent="0.3">
      <c r="A355" s="94"/>
      <c r="B355" s="94"/>
      <c r="C355" s="94"/>
    </row>
    <row r="356" spans="1:3" x14ac:dyDescent="0.3">
      <c r="A356" s="94"/>
      <c r="B356" s="94"/>
      <c r="C356" s="94"/>
    </row>
    <row r="357" spans="1:3" x14ac:dyDescent="0.3">
      <c r="A357" s="94"/>
      <c r="B357" s="94"/>
      <c r="C357" s="94"/>
    </row>
    <row r="358" spans="1:3" x14ac:dyDescent="0.3">
      <c r="A358" s="94"/>
      <c r="B358" s="94"/>
      <c r="C358" s="94"/>
    </row>
    <row r="359" spans="1:3" x14ac:dyDescent="0.3">
      <c r="A359" s="94"/>
      <c r="B359" s="94"/>
      <c r="C359" s="94"/>
    </row>
    <row r="360" spans="1:3" x14ac:dyDescent="0.3">
      <c r="A360" s="94"/>
      <c r="B360" s="94"/>
      <c r="C360" s="94"/>
    </row>
    <row r="361" spans="1:3" x14ac:dyDescent="0.3">
      <c r="A361" s="94"/>
      <c r="B361" s="94"/>
      <c r="C361" s="94"/>
    </row>
    <row r="362" spans="1:3" x14ac:dyDescent="0.3">
      <c r="A362" s="94"/>
      <c r="B362" s="94"/>
      <c r="C362" s="94"/>
    </row>
    <row r="363" spans="1:3" x14ac:dyDescent="0.3">
      <c r="A363" s="94"/>
      <c r="B363" s="94"/>
      <c r="C363" s="94"/>
    </row>
    <row r="364" spans="1:3" x14ac:dyDescent="0.3">
      <c r="A364" s="94"/>
      <c r="B364" s="94"/>
      <c r="C364" s="94"/>
    </row>
  </sheetData>
  <mergeCells count="64">
    <mergeCell ref="A61:F61"/>
    <mergeCell ref="A62:F62"/>
    <mergeCell ref="A63:F63"/>
    <mergeCell ref="A64:F64"/>
    <mergeCell ref="A65:F65"/>
    <mergeCell ref="A49:F49"/>
    <mergeCell ref="A50:F50"/>
    <mergeCell ref="A51:F51"/>
    <mergeCell ref="A52:F52"/>
    <mergeCell ref="A60:F60"/>
    <mergeCell ref="A56:F56"/>
    <mergeCell ref="A57:F57"/>
    <mergeCell ref="A58:F58"/>
    <mergeCell ref="A59:F59"/>
    <mergeCell ref="A54:F54"/>
    <mergeCell ref="A55:F55"/>
    <mergeCell ref="A27:F27"/>
    <mergeCell ref="A28:F28"/>
    <mergeCell ref="A53:F53"/>
    <mergeCell ref="A36:F36"/>
    <mergeCell ref="A37:F37"/>
    <mergeCell ref="A38:F38"/>
    <mergeCell ref="A39:F39"/>
    <mergeCell ref="A40:F40"/>
    <mergeCell ref="A41:F41"/>
    <mergeCell ref="A44:F44"/>
    <mergeCell ref="A45:F45"/>
    <mergeCell ref="A46:F46"/>
    <mergeCell ref="A47:F47"/>
    <mergeCell ref="A42:F42"/>
    <mergeCell ref="A43:F43"/>
    <mergeCell ref="A48:F48"/>
    <mergeCell ref="A29:F29"/>
    <mergeCell ref="A12:F12"/>
    <mergeCell ref="A13:F13"/>
    <mergeCell ref="A14:F14"/>
    <mergeCell ref="A15:F15"/>
    <mergeCell ref="A16:F16"/>
    <mergeCell ref="A17:F17"/>
    <mergeCell ref="A20:F20"/>
    <mergeCell ref="A21:F21"/>
    <mergeCell ref="A22:F22"/>
    <mergeCell ref="A23:F23"/>
    <mergeCell ref="A18:F18"/>
    <mergeCell ref="A19:F19"/>
    <mergeCell ref="A24:F24"/>
    <mergeCell ref="A25:F25"/>
    <mergeCell ref="A26:F26"/>
    <mergeCell ref="A2:F2"/>
    <mergeCell ref="A3:F3"/>
    <mergeCell ref="A4:F4"/>
    <mergeCell ref="A5:F5"/>
    <mergeCell ref="A6:F6"/>
    <mergeCell ref="A32:F32"/>
    <mergeCell ref="A33:F33"/>
    <mergeCell ref="A34:F34"/>
    <mergeCell ref="A35:F35"/>
    <mergeCell ref="A30:F30"/>
    <mergeCell ref="A31:F31"/>
    <mergeCell ref="A8:F8"/>
    <mergeCell ref="A9:F9"/>
    <mergeCell ref="A10:F10"/>
    <mergeCell ref="A11:F11"/>
    <mergeCell ref="A7:F7"/>
  </mergeCells>
  <printOptions horizontalCentered="1"/>
  <pageMargins left="0.98425196850393704" right="0.59055118110236227" top="0.59055118110236227"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12</vt:i4>
      </vt:variant>
    </vt:vector>
  </HeadingPairs>
  <TitlesOfParts>
    <vt:vector size="20" baseType="lpstr">
      <vt:lpstr>Bia-HSCL</vt:lpstr>
      <vt:lpstr>TTDA</vt:lpstr>
      <vt:lpstr>DanhMuc</vt:lpstr>
      <vt:lpstr>YCNT</vt:lpstr>
      <vt:lpstr>NB</vt:lpstr>
      <vt:lpstr>AB</vt:lpstr>
      <vt:lpstr>HT</vt:lpstr>
      <vt:lpstr>TCVN</vt:lpstr>
      <vt:lpstr>DANHMUC</vt:lpstr>
      <vt:lpstr>DMNT</vt:lpstr>
      <vt:lpstr>AB!Print_Area</vt:lpstr>
      <vt:lpstr>'Bia-HSCL'!Print_Area</vt:lpstr>
      <vt:lpstr>DanhMuc!Print_Area</vt:lpstr>
      <vt:lpstr>HT!Print_Area</vt:lpstr>
      <vt:lpstr>NB!Print_Area</vt:lpstr>
      <vt:lpstr>TCVN!Print_Area</vt:lpstr>
      <vt:lpstr>YCNT!Print_Area</vt:lpstr>
      <vt:lpstr>ROW_END</vt:lpstr>
      <vt:lpstr>TC_AB_HT</vt:lpstr>
      <vt:lpstr>TCVN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2021-07-23T10:34:17Z</cp:lastPrinted>
  <dcterms:created xsi:type="dcterms:W3CDTF">2021-06-07T08:16:38Z</dcterms:created>
  <dcterms:modified xsi:type="dcterms:W3CDTF">2021-07-23T10:45:59Z</dcterms:modified>
</cp:coreProperties>
</file>